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4\"/>
    </mc:Choice>
  </mc:AlternateContent>
  <xr:revisionPtr revIDLastSave="0" documentId="13_ncr:1_{ADAC36AC-77E7-4688-A41A-EA6078FBFCEA}" xr6:coauthVersionLast="47" xr6:coauthVersionMax="47" xr10:uidLastSave="{00000000-0000-0000-0000-000000000000}"/>
  <bookViews>
    <workbookView xWindow="-110" yWindow="-110" windowWidth="19420" windowHeight="10420" tabRatio="602" xr2:uid="{00000000-000D-0000-FFFF-FFFF00000000}"/>
  </bookViews>
  <sheets>
    <sheet name="wk1" sheetId="3" r:id="rId1"/>
    <sheet name="wk2" sheetId="4" r:id="rId2"/>
    <sheet name="wk3" sheetId="5" r:id="rId3"/>
  </sheets>
  <definedNames>
    <definedName name="_xlnm.Print_Area" localSheetId="0">'wk1'!$A$1:$I$127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5" l="1"/>
  <c r="G126" i="5"/>
  <c r="B125" i="5"/>
  <c r="H124" i="5"/>
  <c r="G124" i="5"/>
  <c r="D124" i="5"/>
  <c r="H122" i="5"/>
  <c r="G122" i="5"/>
  <c r="C121" i="5"/>
  <c r="B121" i="5"/>
  <c r="H120" i="5"/>
  <c r="G120" i="5"/>
  <c r="G118" i="5"/>
  <c r="F118" i="5"/>
  <c r="E118" i="5"/>
  <c r="D118" i="5"/>
  <c r="C118" i="5"/>
  <c r="B118" i="5"/>
  <c r="B116" i="5"/>
  <c r="H115" i="5"/>
  <c r="G114" i="5"/>
  <c r="C114" i="5"/>
  <c r="D114" i="5" s="1"/>
  <c r="E114" i="5" s="1"/>
  <c r="F114" i="5" s="1"/>
  <c r="B114" i="5"/>
  <c r="D113" i="5"/>
  <c r="B111" i="5"/>
  <c r="C111" i="5" s="1"/>
  <c r="D111" i="5" s="1"/>
  <c r="E111" i="5" s="1"/>
  <c r="G110" i="5"/>
  <c r="D110" i="5"/>
  <c r="H107" i="5"/>
  <c r="G107" i="5"/>
  <c r="C107" i="5"/>
  <c r="D107" i="5" s="1"/>
  <c r="E107" i="5" s="1"/>
  <c r="F107" i="5" s="1"/>
  <c r="E104" i="5"/>
  <c r="D104" i="5"/>
  <c r="H103" i="5"/>
  <c r="G103" i="5"/>
  <c r="E103" i="5"/>
  <c r="D103" i="5"/>
  <c r="C103" i="5"/>
  <c r="B103" i="5"/>
  <c r="G99" i="5"/>
  <c r="E99" i="5"/>
  <c r="D96" i="5"/>
  <c r="C96" i="5"/>
  <c r="F92" i="5"/>
  <c r="H65" i="5" s="1"/>
  <c r="C92" i="5"/>
  <c r="D92" i="5" s="1"/>
  <c r="C87" i="5"/>
  <c r="C46" i="5" s="1"/>
  <c r="C81" i="5"/>
  <c r="D81" i="5" s="1"/>
  <c r="C77" i="5"/>
  <c r="D77" i="5" s="1"/>
  <c r="E77" i="5" s="1"/>
  <c r="F77" i="5" s="1"/>
  <c r="C75" i="5"/>
  <c r="D9" i="5" s="1"/>
  <c r="D34" i="5" s="1"/>
  <c r="G67" i="5"/>
  <c r="C66" i="5"/>
  <c r="D66" i="5" s="1"/>
  <c r="G65" i="5"/>
  <c r="F63" i="5"/>
  <c r="F104" i="5" s="1"/>
  <c r="H62" i="5"/>
  <c r="G62" i="5"/>
  <c r="H60" i="5"/>
  <c r="F60" i="5"/>
  <c r="E60" i="5"/>
  <c r="D60" i="5"/>
  <c r="F58" i="5"/>
  <c r="D58" i="5"/>
  <c r="H57" i="5"/>
  <c r="C55" i="5"/>
  <c r="D55" i="5" s="1"/>
  <c r="E55" i="5" s="1"/>
  <c r="F55" i="5" s="1"/>
  <c r="B55" i="5"/>
  <c r="H53" i="5"/>
  <c r="F51" i="5"/>
  <c r="C51" i="5"/>
  <c r="D51" i="5" s="1"/>
  <c r="E51" i="5" s="1"/>
  <c r="B51" i="5"/>
  <c r="F50" i="5"/>
  <c r="B50" i="5"/>
  <c r="H48" i="5"/>
  <c r="D46" i="5"/>
  <c r="B46" i="5"/>
  <c r="H45" i="5"/>
  <c r="G45" i="5"/>
  <c r="D45" i="5"/>
  <c r="D40" i="5"/>
  <c r="D125" i="5" s="1"/>
  <c r="C40" i="5"/>
  <c r="C125" i="5" s="1"/>
  <c r="F37" i="5"/>
  <c r="E37" i="5"/>
  <c r="C37" i="5"/>
  <c r="F36" i="5"/>
  <c r="E36" i="5"/>
  <c r="D36" i="5"/>
  <c r="C36" i="5"/>
  <c r="E33" i="5"/>
  <c r="C31" i="5"/>
  <c r="B31" i="5"/>
  <c r="D30" i="5"/>
  <c r="F27" i="5"/>
  <c r="E27" i="5"/>
  <c r="D27" i="5"/>
  <c r="C27" i="5"/>
  <c r="B27" i="5"/>
  <c r="F25" i="5"/>
  <c r="C25" i="5"/>
  <c r="D25" i="5" s="1"/>
  <c r="E25" i="5" s="1"/>
  <c r="D24" i="5"/>
  <c r="C50" i="5" s="1"/>
  <c r="D23" i="5"/>
  <c r="E23" i="5" s="1"/>
  <c r="F23" i="5" s="1"/>
  <c r="G23" i="5" s="1"/>
  <c r="H23" i="5" s="1"/>
  <c r="C23" i="5"/>
  <c r="B21" i="5"/>
  <c r="C21" i="5" s="1"/>
  <c r="D21" i="5" s="1"/>
  <c r="E21" i="5" s="1"/>
  <c r="F21" i="5" s="1"/>
  <c r="G21" i="5" s="1"/>
  <c r="C19" i="5"/>
  <c r="D19" i="5" s="1"/>
  <c r="E19" i="5" s="1"/>
  <c r="F19" i="5" s="1"/>
  <c r="G19" i="5" s="1"/>
  <c r="H19" i="5" s="1"/>
  <c r="D16" i="5"/>
  <c r="E16" i="5" s="1"/>
  <c r="F16" i="5" s="1"/>
  <c r="C16" i="5"/>
  <c r="C9" i="5"/>
  <c r="C34" i="5" s="1"/>
  <c r="B9" i="5"/>
  <c r="B34" i="5" s="1"/>
  <c r="E8" i="5"/>
  <c r="H7" i="5"/>
  <c r="G7" i="5"/>
  <c r="F7" i="5"/>
  <c r="E7" i="5"/>
  <c r="D7" i="5"/>
  <c r="C7" i="5"/>
  <c r="B7" i="5"/>
  <c r="D4" i="5"/>
  <c r="E4" i="5" s="1"/>
  <c r="F4" i="5" s="1"/>
  <c r="G4" i="5" s="1"/>
  <c r="H4" i="5" s="1"/>
  <c r="C4" i="5"/>
  <c r="E81" i="5" l="1"/>
  <c r="D31" i="5"/>
  <c r="E66" i="5"/>
  <c r="D121" i="5"/>
  <c r="E40" i="5"/>
  <c r="D87" i="5"/>
  <c r="C116" i="5"/>
  <c r="D75" i="5"/>
  <c r="E87" i="5" l="1"/>
  <c r="E46" i="5"/>
  <c r="E9" i="5"/>
  <c r="E34" i="5" s="1"/>
  <c r="D116" i="5"/>
  <c r="E75" i="5"/>
  <c r="F81" i="5"/>
  <c r="E31" i="5"/>
  <c r="E125" i="5"/>
  <c r="F40" i="5"/>
  <c r="F125" i="5" s="1"/>
  <c r="E121" i="5"/>
  <c r="F66" i="5"/>
  <c r="F121" i="5" s="1"/>
  <c r="F31" i="5" l="1"/>
  <c r="F111" i="5"/>
  <c r="F9" i="5"/>
  <c r="F34" i="5" s="1"/>
  <c r="F75" i="5"/>
  <c r="E116" i="5"/>
  <c r="F87" i="5"/>
  <c r="F46" i="5"/>
  <c r="G75" i="5" l="1"/>
  <c r="F116" i="5"/>
  <c r="G9" i="5"/>
  <c r="G34" i="5" s="1"/>
  <c r="G116" i="5" l="1"/>
  <c r="H9" i="5"/>
  <c r="H34" i="5" s="1"/>
  <c r="H127" i="4" l="1"/>
  <c r="G126" i="4"/>
  <c r="B125" i="4"/>
  <c r="H124" i="4"/>
  <c r="G124" i="4"/>
  <c r="D124" i="4"/>
  <c r="H122" i="4"/>
  <c r="G122" i="4"/>
  <c r="B121" i="4"/>
  <c r="H120" i="4"/>
  <c r="G120" i="4"/>
  <c r="H118" i="4"/>
  <c r="G118" i="4"/>
  <c r="F118" i="4"/>
  <c r="E118" i="4"/>
  <c r="D118" i="4"/>
  <c r="C118" i="4"/>
  <c r="B118" i="4"/>
  <c r="B116" i="4"/>
  <c r="G114" i="4"/>
  <c r="B114" i="4"/>
  <c r="C114" i="4" s="1"/>
  <c r="D114" i="4" s="1"/>
  <c r="E114" i="4" s="1"/>
  <c r="F114" i="4" s="1"/>
  <c r="H113" i="4"/>
  <c r="D113" i="4"/>
  <c r="H111" i="4"/>
  <c r="B111" i="4"/>
  <c r="C111" i="4" s="1"/>
  <c r="D111" i="4" s="1"/>
  <c r="E111" i="4" s="1"/>
  <c r="G110" i="4"/>
  <c r="D110" i="4"/>
  <c r="H107" i="4"/>
  <c r="G107" i="4"/>
  <c r="C107" i="4"/>
  <c r="D107" i="4" s="1"/>
  <c r="E107" i="4" s="1"/>
  <c r="F107" i="4" s="1"/>
  <c r="E104" i="4"/>
  <c r="D104" i="4"/>
  <c r="H103" i="4"/>
  <c r="G103" i="4"/>
  <c r="E103" i="4"/>
  <c r="D103" i="4"/>
  <c r="C103" i="4"/>
  <c r="G99" i="4"/>
  <c r="E99" i="4"/>
  <c r="C96" i="4"/>
  <c r="D96" i="4" s="1"/>
  <c r="F92" i="4"/>
  <c r="H65" i="4" s="1"/>
  <c r="C92" i="4"/>
  <c r="D92" i="4" s="1"/>
  <c r="C87" i="4"/>
  <c r="D87" i="4" s="1"/>
  <c r="C81" i="4"/>
  <c r="D81" i="4" s="1"/>
  <c r="C77" i="4"/>
  <c r="D77" i="4" s="1"/>
  <c r="E77" i="4" s="1"/>
  <c r="F77" i="4" s="1"/>
  <c r="C75" i="4"/>
  <c r="D9" i="4" s="1"/>
  <c r="D34" i="4" s="1"/>
  <c r="G67" i="4"/>
  <c r="C66" i="4"/>
  <c r="D66" i="4" s="1"/>
  <c r="G65" i="4"/>
  <c r="F63" i="4"/>
  <c r="F104" i="4" s="1"/>
  <c r="H62" i="4"/>
  <c r="G62" i="4"/>
  <c r="H60" i="4"/>
  <c r="F60" i="4"/>
  <c r="E60" i="4"/>
  <c r="D60" i="4"/>
  <c r="F58" i="4"/>
  <c r="G7" i="4" s="1"/>
  <c r="D58" i="4"/>
  <c r="H57" i="4"/>
  <c r="C55" i="4"/>
  <c r="D55" i="4" s="1"/>
  <c r="E55" i="4" s="1"/>
  <c r="F55" i="4" s="1"/>
  <c r="B55" i="4"/>
  <c r="H53" i="4"/>
  <c r="F51" i="4"/>
  <c r="C51" i="4"/>
  <c r="D51" i="4" s="1"/>
  <c r="E51" i="4" s="1"/>
  <c r="B51" i="4"/>
  <c r="F50" i="4"/>
  <c r="B50" i="4"/>
  <c r="H48" i="4"/>
  <c r="D46" i="4"/>
  <c r="C46" i="4"/>
  <c r="B46" i="4"/>
  <c r="H45" i="4"/>
  <c r="G45" i="4"/>
  <c r="D45" i="4"/>
  <c r="C40" i="4"/>
  <c r="D40" i="4" s="1"/>
  <c r="F37" i="4"/>
  <c r="E37" i="4"/>
  <c r="C37" i="4"/>
  <c r="F36" i="4"/>
  <c r="E36" i="4"/>
  <c r="D36" i="4"/>
  <c r="C36" i="4"/>
  <c r="E33" i="4"/>
  <c r="C31" i="4"/>
  <c r="B31" i="4"/>
  <c r="D30" i="4"/>
  <c r="F27" i="4"/>
  <c r="E27" i="4"/>
  <c r="D27" i="4"/>
  <c r="C27" i="4"/>
  <c r="B27" i="4"/>
  <c r="B103" i="4" s="1"/>
  <c r="F25" i="4"/>
  <c r="E25" i="4"/>
  <c r="D25" i="4"/>
  <c r="C25" i="4"/>
  <c r="D24" i="4"/>
  <c r="C50" i="4" s="1"/>
  <c r="D23" i="4"/>
  <c r="E23" i="4" s="1"/>
  <c r="F23" i="4" s="1"/>
  <c r="G23" i="4" s="1"/>
  <c r="H23" i="4" s="1"/>
  <c r="C23" i="4"/>
  <c r="B21" i="4"/>
  <c r="C21" i="4" s="1"/>
  <c r="D21" i="4" s="1"/>
  <c r="E21" i="4" s="1"/>
  <c r="F21" i="4" s="1"/>
  <c r="G21" i="4" s="1"/>
  <c r="C19" i="4"/>
  <c r="D19" i="4" s="1"/>
  <c r="E19" i="4" s="1"/>
  <c r="F19" i="4" s="1"/>
  <c r="G19" i="4" s="1"/>
  <c r="H19" i="4" s="1"/>
  <c r="D16" i="4"/>
  <c r="E16" i="4" s="1"/>
  <c r="F16" i="4" s="1"/>
  <c r="C16" i="4"/>
  <c r="C9" i="4"/>
  <c r="C34" i="4" s="1"/>
  <c r="B9" i="4"/>
  <c r="B34" i="4" s="1"/>
  <c r="E8" i="4"/>
  <c r="H7" i="4"/>
  <c r="F7" i="4"/>
  <c r="E7" i="4"/>
  <c r="D7" i="4"/>
  <c r="C7" i="4"/>
  <c r="B7" i="4"/>
  <c r="D4" i="4"/>
  <c r="E4" i="4" s="1"/>
  <c r="F4" i="4" s="1"/>
  <c r="G4" i="4" s="1"/>
  <c r="H4" i="4" s="1"/>
  <c r="C4" i="4"/>
  <c r="E66" i="4" l="1"/>
  <c r="D121" i="4"/>
  <c r="E40" i="4"/>
  <c r="D125" i="4"/>
  <c r="E46" i="4"/>
  <c r="E87" i="4"/>
  <c r="E81" i="4"/>
  <c r="D31" i="4"/>
  <c r="C121" i="4"/>
  <c r="C116" i="4"/>
  <c r="D75" i="4"/>
  <c r="C125" i="4"/>
  <c r="F81" i="4" l="1"/>
  <c r="E31" i="4"/>
  <c r="F87" i="4"/>
  <c r="F46" i="4"/>
  <c r="E9" i="4"/>
  <c r="E34" i="4" s="1"/>
  <c r="E75" i="4"/>
  <c r="D116" i="4"/>
  <c r="E125" i="4"/>
  <c r="F40" i="4"/>
  <c r="F125" i="4" s="1"/>
  <c r="F66" i="4"/>
  <c r="F121" i="4" s="1"/>
  <c r="E121" i="4"/>
  <c r="F9" i="4" l="1"/>
  <c r="F34" i="4" s="1"/>
  <c r="F75" i="4"/>
  <c r="E116" i="4"/>
  <c r="F111" i="4"/>
  <c r="F31" i="4"/>
  <c r="G9" i="4" l="1"/>
  <c r="G34" i="4" s="1"/>
  <c r="G75" i="4"/>
  <c r="F116" i="4"/>
  <c r="H9" i="4" l="1"/>
  <c r="H34" i="4" s="1"/>
  <c r="G116" i="4"/>
  <c r="E99" i="3" l="1"/>
  <c r="C96" i="3"/>
  <c r="D96" i="3" s="1"/>
  <c r="C107" i="3" l="1"/>
  <c r="D107" i="3" s="1"/>
  <c r="E107" i="3" s="1"/>
  <c r="F107" i="3" s="1"/>
  <c r="H113" i="3"/>
  <c r="C31" i="3" l="1"/>
  <c r="B31" i="3"/>
  <c r="F16" i="3" l="1"/>
  <c r="G62" i="3" l="1"/>
  <c r="F63" i="3" l="1"/>
  <c r="F104" i="3" s="1"/>
  <c r="C19" i="3" l="1"/>
  <c r="D19" i="3" s="1"/>
  <c r="G126" i="3"/>
  <c r="G122" i="3"/>
  <c r="G120" i="3"/>
  <c r="B46" i="3" l="1"/>
  <c r="F58" i="3"/>
  <c r="G7" i="3" s="1"/>
  <c r="H62" i="3"/>
  <c r="H60" i="3"/>
  <c r="C66" i="3" l="1"/>
  <c r="B27" i="3"/>
  <c r="C81" i="3"/>
  <c r="D81" i="3" s="1"/>
  <c r="E81" i="3" s="1"/>
  <c r="F81" i="3" s="1"/>
  <c r="C23" i="3" l="1"/>
  <c r="B21" i="3" l="1"/>
  <c r="C21" i="3" s="1"/>
  <c r="C40" i="3" l="1"/>
  <c r="D40" i="3" s="1"/>
  <c r="E40" i="3" s="1"/>
  <c r="F40" i="3" s="1"/>
  <c r="B7" i="3"/>
  <c r="D58" i="3" l="1"/>
  <c r="H103" i="3"/>
  <c r="H107" i="3"/>
  <c r="H122" i="3" l="1"/>
  <c r="D21" i="3" l="1"/>
  <c r="E21" i="3" s="1"/>
  <c r="F21" i="3" s="1"/>
  <c r="G21" i="3" s="1"/>
  <c r="H124" i="3" l="1"/>
  <c r="B9" i="3" l="1"/>
  <c r="C75" i="3"/>
  <c r="D75" i="3" s="1"/>
  <c r="E19" i="3" l="1"/>
  <c r="F19" i="3" s="1"/>
  <c r="G19" i="3" s="1"/>
  <c r="H19" i="3" s="1"/>
  <c r="G124" i="3" l="1"/>
  <c r="D7" i="3"/>
  <c r="E7" i="3" l="1"/>
  <c r="F7" i="3" l="1"/>
  <c r="C87" i="3" l="1"/>
  <c r="C46" i="3" s="1"/>
  <c r="C77" i="3"/>
  <c r="D77" i="3" s="1"/>
  <c r="E77" i="3" s="1"/>
  <c r="F77" i="3" s="1"/>
  <c r="D87" i="3" l="1"/>
  <c r="E87" i="3" s="1"/>
  <c r="F87" i="3" s="1"/>
  <c r="B51" i="3" l="1"/>
  <c r="G65" i="3" l="1"/>
  <c r="D24" i="3"/>
  <c r="F50" i="3"/>
  <c r="F92" i="3"/>
  <c r="H65" i="3" s="1"/>
  <c r="G107" i="3" l="1"/>
  <c r="G99" i="3"/>
  <c r="C103" i="3" l="1"/>
  <c r="G103" i="3"/>
  <c r="G45" i="3" l="1"/>
  <c r="C16" i="3" l="1"/>
  <c r="C27" i="3" l="1"/>
  <c r="E75" i="3" l="1"/>
  <c r="F75" i="3" s="1"/>
  <c r="G75" i="3" s="1"/>
  <c r="B116" i="3"/>
  <c r="F37" i="3" l="1"/>
  <c r="F36" i="3"/>
  <c r="E37" i="3"/>
  <c r="E36" i="3"/>
  <c r="D36" i="3"/>
  <c r="C37" i="3"/>
  <c r="C36" i="3"/>
  <c r="E33" i="3" l="1"/>
  <c r="B34" i="3"/>
  <c r="C9" i="3"/>
  <c r="C34" i="3" s="1"/>
  <c r="E60" i="3"/>
  <c r="B118" i="3"/>
  <c r="C92" i="3"/>
  <c r="B50" i="3" l="1"/>
  <c r="F60" i="3" l="1"/>
  <c r="H7" i="3"/>
  <c r="D9" i="3"/>
  <c r="D34" i="3" s="1"/>
  <c r="C25" i="3"/>
  <c r="C51" i="3" s="1"/>
  <c r="D51" i="3" s="1"/>
  <c r="E51" i="3" s="1"/>
  <c r="C50" i="3"/>
  <c r="D92" i="3"/>
  <c r="F25" i="3" s="1"/>
  <c r="F51" i="3" s="1"/>
  <c r="B125" i="3" l="1"/>
  <c r="C125" i="3"/>
  <c r="E9" i="3"/>
  <c r="E34" i="3" s="1"/>
  <c r="F125" i="3"/>
  <c r="D125" i="3" l="1"/>
  <c r="E125" i="3"/>
  <c r="F118" i="3"/>
  <c r="F9" i="3" l="1"/>
  <c r="F34" i="3" s="1"/>
  <c r="G9" i="3" l="1"/>
  <c r="G34" i="3" s="1"/>
  <c r="D118" i="3"/>
  <c r="H45" i="3"/>
  <c r="E118" i="3"/>
  <c r="F46" i="3"/>
  <c r="E46" i="3"/>
  <c r="D46" i="3"/>
  <c r="D45" i="3"/>
  <c r="E8" i="3"/>
  <c r="B114" i="3"/>
  <c r="C114" i="3" s="1"/>
  <c r="D114" i="3" s="1"/>
  <c r="E114" i="3" s="1"/>
  <c r="F114" i="3" s="1"/>
  <c r="D113" i="3"/>
  <c r="D104" i="3"/>
  <c r="D103" i="3"/>
  <c r="G67" i="3"/>
  <c r="D16" i="3"/>
  <c r="E16" i="3" s="1"/>
  <c r="D25" i="3"/>
  <c r="E25" i="3" s="1"/>
  <c r="D66" i="3"/>
  <c r="E66" i="3" s="1"/>
  <c r="F27" i="3"/>
  <c r="D60" i="3"/>
  <c r="E27" i="3"/>
  <c r="D27" i="3"/>
  <c r="C7" i="3"/>
  <c r="E104" i="3"/>
  <c r="E103" i="3"/>
  <c r="D30" i="3"/>
  <c r="B103" i="3"/>
  <c r="B55" i="3"/>
  <c r="B121" i="3"/>
  <c r="D124" i="3"/>
  <c r="B111" i="3"/>
  <c r="C111" i="3" s="1"/>
  <c r="D111" i="3" s="1"/>
  <c r="E111" i="3" s="1"/>
  <c r="D110" i="3"/>
  <c r="H127" i="3"/>
  <c r="C118" i="3"/>
  <c r="D23" i="3"/>
  <c r="E23" i="3" s="1"/>
  <c r="F23" i="3" s="1"/>
  <c r="G23" i="3" s="1"/>
  <c r="H23" i="3" s="1"/>
  <c r="C4" i="3"/>
  <c r="D4" i="3" s="1"/>
  <c r="E4" i="3" s="1"/>
  <c r="F4" i="3" s="1"/>
  <c r="G4" i="3" s="1"/>
  <c r="H4" i="3" s="1"/>
  <c r="C55" i="3" l="1"/>
  <c r="D55" i="3" s="1"/>
  <c r="E55" i="3" s="1"/>
  <c r="F55" i="3" s="1"/>
  <c r="E121" i="3"/>
  <c r="F66" i="3"/>
  <c r="F121" i="3" s="1"/>
  <c r="H9" i="3"/>
  <c r="H34" i="3" s="1"/>
  <c r="D121" i="3"/>
  <c r="C121" i="3"/>
  <c r="D116" i="3"/>
  <c r="C116" i="3"/>
  <c r="D31" i="3" l="1"/>
  <c r="F31" i="3"/>
  <c r="F111" i="3"/>
  <c r="E31" i="3"/>
  <c r="E116" i="3"/>
  <c r="F116" i="3" l="1"/>
</calcChain>
</file>

<file path=xl/sharedStrings.xml><?xml version="1.0" encoding="utf-8"?>
<sst xmlns="http://schemas.openxmlformats.org/spreadsheetml/2006/main" count="944" uniqueCount="335">
  <si>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</si>
  <si>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</si>
  <si>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</si>
  <si>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</si>
  <si>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</si>
  <si>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</si>
  <si>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</si>
  <si>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</si>
  <si>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</si>
  <si>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</si>
  <si>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</si>
  <si>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</si>
  <si>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</si>
  <si>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</si>
  <si>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</si>
  <si>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</si>
  <si>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</si>
  <si>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</si>
  <si>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</si>
  <si>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</si>
  <si>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</si>
  <si>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Vital Lifeline 2023</t>
    <phoneticPr fontId="0" type="noConversion"/>
  </si>
  <si>
    <t>ChatSAT</t>
  </si>
  <si>
    <t>Hands Up   Hands Up 2023</t>
  </si>
  <si>
    <t xml:space="preserve"> </t>
    <phoneticPr fontId="45" type="noConversion"/>
  </si>
  <si>
    <r>
      <rPr>
        <b/>
        <sz val="14"/>
        <rFont val="細明體"/>
        <family val="3"/>
        <charset val="136"/>
      </rPr>
      <t>星期一</t>
    </r>
  </si>
  <si>
    <r>
      <rPr>
        <b/>
        <sz val="14"/>
        <rFont val="細明體"/>
        <family val="3"/>
        <charset val="136"/>
      </rPr>
      <t>星期二</t>
    </r>
  </si>
  <si>
    <r>
      <rPr>
        <b/>
        <sz val="14"/>
        <rFont val="細明體"/>
        <family val="3"/>
        <charset val="136"/>
      </rPr>
      <t>星期三</t>
    </r>
  </si>
  <si>
    <r>
      <rPr>
        <b/>
        <sz val="14"/>
        <rFont val="細明體"/>
        <family val="3"/>
        <charset val="136"/>
      </rPr>
      <t>星期四</t>
    </r>
    <phoneticPr fontId="0" type="noConversion"/>
  </si>
  <si>
    <r>
      <rPr>
        <b/>
        <sz val="14"/>
        <rFont val="細明體"/>
        <family val="3"/>
        <charset val="136"/>
      </rPr>
      <t>星期五</t>
    </r>
  </si>
  <si>
    <r>
      <rPr>
        <b/>
        <sz val="14"/>
        <rFont val="細明體"/>
        <family val="3"/>
        <charset val="136"/>
      </rPr>
      <t>星期六</t>
    </r>
  </si>
  <si>
    <r>
      <rPr>
        <b/>
        <sz val="14"/>
        <rFont val="細明體"/>
        <family val="3"/>
        <charset val="136"/>
      </rPr>
      <t>星期日</t>
    </r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</si>
  <si>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  <phoneticPr fontId="0" type="noConversion"/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</si>
  <si>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</si>
  <si>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(1800 EPI)</t>
    </r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</si>
  <si>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</si>
  <si>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</si>
  <si>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</si>
  <si>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</si>
  <si>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</si>
  <si>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b/>
        <sz val="14"/>
        <rFont val="細明體"/>
        <family val="3"/>
        <charset val="136"/>
      </rPr>
      <t>世界觀</t>
    </r>
  </si>
  <si>
    <t xml:space="preserve">(R)        </t>
    <phoneticPr fontId="0" type="noConversion"/>
  </si>
  <si>
    <r>
      <rPr>
        <sz val="14"/>
        <rFont val="細明體"/>
        <family val="3"/>
        <charset val="136"/>
      </rPr>
      <t>流行都市</t>
    </r>
    <r>
      <rPr>
        <sz val="14"/>
        <rFont val="Times New Roman"/>
        <family val="1"/>
      </rPr>
      <t xml:space="preserve">  Big City Shop 2024</t>
    </r>
    <phoneticPr fontId="0" type="noConversion"/>
  </si>
  <si>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</si>
  <si>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t>Hands Up   Hands Up 2024</t>
    <phoneticPr fontId="0" type="noConversion"/>
  </si>
  <si>
    <t>News Magazine 2024</t>
    <phoneticPr fontId="0" type="noConversion"/>
  </si>
  <si>
    <t>Sunday Report 2024</t>
    <phoneticPr fontId="0" type="noConversion"/>
  </si>
  <si>
    <t>Finance Magazine 2024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</si>
  <si>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</si>
  <si>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t xml:space="preserve">JSG Billboard 2024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2315</t>
    </r>
    <phoneticPr fontId="0" type="noConversion"/>
  </si>
  <si>
    <r>
      <rPr>
        <sz val="14"/>
        <rFont val="細明體"/>
        <family val="3"/>
        <charset val="136"/>
      </rPr>
      <t>開卷</t>
    </r>
    <r>
      <rPr>
        <sz val="14"/>
        <rFont val="Times New Roman"/>
        <family val="1"/>
      </rPr>
      <t xml:space="preserve"> Open Book 2024</t>
    </r>
    <phoneticPr fontId="0" type="noConversion"/>
  </si>
  <si>
    <t>Sunday Stage Fight (25 EPI)</t>
    <phoneticPr fontId="0" type="noConversion"/>
  </si>
  <si>
    <t>快樂長門人Happy Old Buddies</t>
    <phoneticPr fontId="0" type="noConversion"/>
  </si>
  <si>
    <t>0915</t>
    <phoneticPr fontId="0" type="noConversion"/>
  </si>
  <si>
    <t>Osaka Unlock (15 EPI)</t>
    <phoneticPr fontId="0" type="noConversion"/>
  </si>
  <si>
    <r>
      <rPr>
        <sz val="14"/>
        <rFont val="細明體"/>
        <family val="3"/>
        <charset val="136"/>
      </rPr>
      <t>樓奴</t>
    </r>
    <r>
      <rPr>
        <sz val="14"/>
        <rFont val="Times New Roman"/>
        <family val="1"/>
      </rPr>
      <t xml:space="preserve"> Brick Slaves (20 EPI)</t>
    </r>
  </si>
  <si>
    <t>Play With Your Food - Okinawa (10 EPI)</t>
    <phoneticPr fontId="0" type="noConversion"/>
  </si>
  <si>
    <t>What's On City 2024</t>
    <phoneticPr fontId="0" type="noConversion"/>
  </si>
  <si>
    <t>皓鑭傳 The Legend Of Hao Lan (62 EPI)</t>
    <phoneticPr fontId="0" type="noConversion"/>
  </si>
  <si>
    <t>The Sisterhood Traveling Gang (10 EPI)</t>
  </si>
  <si>
    <t>(CA/MA) (Sub: Chi/Eng)  (CC)</t>
    <phoneticPr fontId="0" type="noConversion"/>
  </si>
  <si>
    <t>800563025 (CC)</t>
    <phoneticPr fontId="0" type="noConversion"/>
  </si>
  <si>
    <t>800385510 (CC)</t>
    <phoneticPr fontId="0" type="noConversion"/>
  </si>
  <si>
    <r>
      <t xml:space="preserve">800332791 (Sub: Chi) </t>
    </r>
    <r>
      <rPr>
        <sz val="14"/>
        <rFont val="微軟正黑體"/>
        <family val="1"/>
        <charset val="136"/>
      </rPr>
      <t>搵個好男人</t>
    </r>
    <r>
      <rPr>
        <sz val="14"/>
        <rFont val="Times New Roman"/>
        <family val="1"/>
      </rPr>
      <t xml:space="preserve"> To Woo A Dame (20 EPI) (CC)</t>
    </r>
    <phoneticPr fontId="0" type="noConversion"/>
  </si>
  <si>
    <t>800636946 (Sub: Chi) (CC)</t>
    <phoneticPr fontId="0" type="noConversion"/>
  </si>
  <si>
    <t>800403661 (Sub: Chi) (CC)</t>
    <phoneticPr fontId="0" type="noConversion"/>
  </si>
  <si>
    <t>800635800 (Sub: Chi)  (CC)</t>
    <phoneticPr fontId="0" type="noConversion"/>
  </si>
  <si>
    <t>800636915 (Sub: Chi) (CC)</t>
    <phoneticPr fontId="0" type="noConversion"/>
  </si>
  <si>
    <t>800514524 (Sub: Chi)   (CC)</t>
    <phoneticPr fontId="0" type="noConversion"/>
  </si>
  <si>
    <t>800616903 (Sub: *Chi) (OP)</t>
    <phoneticPr fontId="0" type="noConversion"/>
  </si>
  <si>
    <t>800636304 (OP)</t>
    <phoneticPr fontId="0" type="noConversion"/>
  </si>
  <si>
    <t>800632426 (OP)</t>
    <phoneticPr fontId="0" type="noConversion"/>
  </si>
  <si>
    <t>800636881 (Sub: *Chi) (OP)</t>
    <phoneticPr fontId="0" type="noConversion"/>
  </si>
  <si>
    <t>800636440 (NA)</t>
    <phoneticPr fontId="0" type="noConversion"/>
  </si>
  <si>
    <t>800636900 (NA)</t>
    <phoneticPr fontId="0" type="noConversion"/>
  </si>
  <si>
    <r>
      <rPr>
        <sz val="14"/>
        <rFont val="細明體"/>
        <family val="3"/>
        <charset val="136"/>
      </rPr>
      <t>皓鑭傳</t>
    </r>
    <r>
      <rPr>
        <sz val="14"/>
        <rFont val="Times New Roman"/>
        <family val="1"/>
      </rPr>
      <t xml:space="preserve"> The Legend Of Hao Lan (62 EPI)</t>
    </r>
    <phoneticPr fontId="0" type="noConversion"/>
  </si>
  <si>
    <t>800548196 (CA/MA) (Sub: Chi) (CC)</t>
    <phoneticPr fontId="0" type="noConversion"/>
  </si>
  <si>
    <t>800636931(Sub: Chi) (CC)</t>
    <phoneticPr fontId="0" type="noConversion"/>
  </si>
  <si>
    <t>News Treasury 2024</t>
  </si>
  <si>
    <t>800414666 (Sub: Chi) (CC)</t>
    <phoneticPr fontId="0" type="noConversion"/>
  </si>
  <si>
    <t>TBC</t>
    <phoneticPr fontId="0" type="noConversion"/>
  </si>
  <si>
    <t>'Shocking Asia Reboot: Taiwan (15 EPI)</t>
  </si>
  <si>
    <t>800637733 (Sub: *Chi) (CC)</t>
    <phoneticPr fontId="0" type="noConversion"/>
  </si>
  <si>
    <r>
      <rPr>
        <sz val="14"/>
        <rFont val="微軟正黑體"/>
        <family val="1"/>
        <charset val="136"/>
      </rPr>
      <t>街頭魔法王之魔王之王</t>
    </r>
    <r>
      <rPr>
        <sz val="14"/>
        <rFont val="Times New Roman"/>
        <family val="1"/>
      </rPr>
      <t xml:space="preserve"> The Magicians' Game Of Thrones (15 EPI)</t>
    </r>
    <phoneticPr fontId="0" type="noConversion"/>
  </si>
  <si>
    <r>
      <rPr>
        <sz val="14"/>
        <rFont val="細明體"/>
        <family val="3"/>
        <charset val="136"/>
      </rPr>
      <t>玩轉深中懶人包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From Shenzhen To Zhongshan (8 EPI) </t>
    </r>
    <phoneticPr fontId="0" type="noConversion"/>
  </si>
  <si>
    <t>玩轉深中懶人包</t>
  </si>
  <si>
    <t>心理追兇Mind Hunter</t>
    <phoneticPr fontId="0" type="noConversion"/>
  </si>
  <si>
    <t>My Dearly Sinful Mind (28 EPI)</t>
    <phoneticPr fontId="0" type="noConversion"/>
  </si>
  <si>
    <t>800641874 (CA/MA) (Sub: Chi/Eng)  (CC)</t>
    <phoneticPr fontId="0" type="noConversion"/>
  </si>
  <si>
    <t>春閨夢裡人 Romance Of A Twin Flower (38 EPI)</t>
    <phoneticPr fontId="0" type="noConversion"/>
  </si>
  <si>
    <t>800634723 (CA/MA) (Sub: Chi)   (CC)</t>
    <phoneticPr fontId="0" type="noConversion"/>
  </si>
  <si>
    <t>800403301 (Sub: Chi)  (CC)</t>
    <phoneticPr fontId="0" type="noConversion"/>
  </si>
  <si>
    <t># 1</t>
    <phoneticPr fontId="0" type="noConversion"/>
  </si>
  <si>
    <t># 19</t>
    <phoneticPr fontId="0" type="noConversion"/>
  </si>
  <si>
    <t># 6</t>
    <phoneticPr fontId="0" type="noConversion"/>
  </si>
  <si>
    <r>
      <rPr>
        <sz val="14"/>
        <rFont val="細明體"/>
        <family val="3"/>
        <charset val="136"/>
      </rPr>
      <t>這</t>
    </r>
    <r>
      <rPr>
        <sz val="14"/>
        <rFont val="微軟正黑體"/>
        <family val="2"/>
        <charset val="136"/>
      </rPr>
      <t>㇐</t>
    </r>
    <r>
      <rPr>
        <sz val="14"/>
        <rFont val="細明體"/>
        <family val="3"/>
        <charset val="136"/>
      </rPr>
      <t xml:space="preserve">站阿拉伯 </t>
    </r>
    <r>
      <rPr>
        <sz val="14"/>
        <rFont val="Times New Roman"/>
        <family val="1"/>
      </rPr>
      <t>Arabian Days &amp; Nights (20 EPI)</t>
    </r>
    <phoneticPr fontId="0" type="noConversion"/>
  </si>
  <si>
    <t>800566782 (Sub: Chi) (CC)</t>
    <phoneticPr fontId="0" type="noConversion"/>
  </si>
  <si>
    <r>
      <rPr>
        <sz val="14"/>
        <rFont val="細明體"/>
        <family val="3"/>
        <charset val="136"/>
      </rPr>
      <t>關注關注組</t>
    </r>
    <r>
      <rPr>
        <sz val="14"/>
        <rFont val="Times New Roman"/>
        <family val="1"/>
      </rPr>
      <t xml:space="preserve"> Eyes On Concern Groups (27 EPI)</t>
    </r>
    <phoneticPr fontId="0" type="noConversion"/>
  </si>
  <si>
    <t>800605035 (Sub: Chi) (CC)</t>
    <phoneticPr fontId="0" type="noConversion"/>
  </si>
  <si>
    <t># 20</t>
    <phoneticPr fontId="0" type="noConversion"/>
  </si>
  <si>
    <t>2024 Relief Troops (10 EPI)</t>
    <phoneticPr fontId="0" type="noConversion"/>
  </si>
  <si>
    <t>800638566 (Sub: Chi) (CC)</t>
    <phoneticPr fontId="0" type="noConversion"/>
  </si>
  <si>
    <t>TBC (CA/MA) (Sub: Chi/Eng) (CC)</t>
    <phoneticPr fontId="0" type="noConversion"/>
  </si>
  <si>
    <t>福祿壽訓練學院 #12</t>
    <phoneticPr fontId="0" type="noConversion"/>
  </si>
  <si>
    <t>800642951 (Sub: *Chi)  (OP)</t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</si>
  <si>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 8</t>
    </r>
    <phoneticPr fontId="0" type="noConversion"/>
  </si>
  <si>
    <t>800636803 (Sub: Chi) (CA/MA) (OP)</t>
  </si>
  <si>
    <t>800636834 (Sub: *Chi) (OP) (CA/MA)</t>
  </si>
  <si>
    <t>800636826 (Sub: *Chi) (OP) (CA/MA)</t>
  </si>
  <si>
    <t>800635951 (Sub: *Chi) (CC)</t>
    <phoneticPr fontId="0" type="noConversion"/>
  </si>
  <si>
    <t>Boil It Up (15 EPI)</t>
    <phoneticPr fontId="0" type="noConversion"/>
  </si>
  <si>
    <r>
      <rPr>
        <sz val="14"/>
        <rFont val="Times New Roman"/>
        <family val="3"/>
      </rPr>
      <t xml:space="preserve">800636304 (OP) </t>
    </r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</t>
    </r>
    <phoneticPr fontId="0" type="noConversion"/>
  </si>
  <si>
    <t>WK 27</t>
    <phoneticPr fontId="0" type="noConversion"/>
  </si>
  <si>
    <t>PERIOD: 1 - 7 July 2024</t>
    <phoneticPr fontId="0" type="noConversion"/>
  </si>
  <si>
    <t># 2</t>
    <phoneticPr fontId="0" type="noConversion"/>
  </si>
  <si>
    <r>
      <rPr>
        <sz val="14"/>
        <rFont val="細明體"/>
        <family val="3"/>
        <charset val="136"/>
      </rPr>
      <t>耀舞長安</t>
    </r>
    <r>
      <rPr>
        <sz val="14"/>
        <rFont val="Times New Roman"/>
        <family val="1"/>
      </rPr>
      <t xml:space="preserve"> HOUSE OF HARMONY AND VENGEANCE (30 EPI)</t>
    </r>
    <phoneticPr fontId="0" type="noConversion"/>
  </si>
  <si>
    <t># 119</t>
    <phoneticPr fontId="0" type="noConversion"/>
  </si>
  <si>
    <t># 1038</t>
    <phoneticPr fontId="0" type="noConversion"/>
  </si>
  <si>
    <t># 130</t>
    <phoneticPr fontId="0" type="noConversion"/>
  </si>
  <si>
    <t>800560046 (Sub: Chi) (CC)</t>
    <phoneticPr fontId="0" type="noConversion"/>
  </si>
  <si>
    <t>二億人的世界 Portuguese Around The World (5 EPI)</t>
    <phoneticPr fontId="0" type="noConversion"/>
  </si>
  <si>
    <r>
      <rPr>
        <sz val="14"/>
        <rFont val="Times New Roman"/>
        <family val="3"/>
      </rPr>
      <t>8</t>
    </r>
    <r>
      <rPr>
        <sz val="14"/>
        <rFont val="細明體"/>
        <family val="3"/>
        <charset val="136"/>
      </rPr>
      <t>個香港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Hong Kong All You Get (10 EPI) </t>
    </r>
    <phoneticPr fontId="0" type="noConversion"/>
  </si>
  <si>
    <t>800553762 (Sub: Chi) (CC)</t>
    <phoneticPr fontId="0" type="noConversion"/>
  </si>
  <si>
    <t># 8</t>
    <phoneticPr fontId="0" type="noConversion"/>
  </si>
  <si>
    <t># 97</t>
    <phoneticPr fontId="0" type="noConversion"/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</si>
  <si>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9</t>
    </r>
    <phoneticPr fontId="0" type="noConversion"/>
  </si>
  <si>
    <t># 3</t>
    <phoneticPr fontId="0" type="noConversion"/>
  </si>
  <si>
    <t># 25</t>
    <phoneticPr fontId="0" type="noConversion"/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</si>
  <si>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13</t>
    </r>
    <phoneticPr fontId="0" type="noConversion"/>
  </si>
  <si>
    <r>
      <rPr>
        <sz val="14"/>
        <rFont val="微軟正黑體"/>
        <family val="3"/>
        <charset val="136"/>
      </rPr>
      <t>玲玲友情報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1</t>
    </r>
    <phoneticPr fontId="0" type="noConversion"/>
  </si>
  <si>
    <t>Ring Ling Ling (44 EPI)</t>
    <phoneticPr fontId="0" type="noConversion"/>
  </si>
  <si>
    <t>800629753 (Sub: Chi) (CC)</t>
    <phoneticPr fontId="0" type="noConversion"/>
  </si>
  <si>
    <r>
      <rPr>
        <sz val="14"/>
        <rFont val="Times New Roman"/>
        <family val="3"/>
      </rPr>
      <t>2024</t>
    </r>
    <r>
      <rPr>
        <sz val="14"/>
        <rFont val="細明體"/>
        <family val="3"/>
        <charset val="136"/>
      </rPr>
      <t xml:space="preserve">開運救兵 </t>
    </r>
    <r>
      <rPr>
        <sz val="14"/>
        <rFont val="Times New Roman"/>
        <family val="1"/>
      </rPr>
      <t># 2</t>
    </r>
    <phoneticPr fontId="0" type="noConversion"/>
  </si>
  <si>
    <r>
      <rPr>
        <sz val="14"/>
        <rFont val="Times New Roman"/>
        <family val="3"/>
      </rPr>
      <t>2024</t>
    </r>
    <r>
      <rPr>
        <sz val="14"/>
        <rFont val="微軟正黑體"/>
        <family val="3"/>
        <charset val="136"/>
      </rPr>
      <t>開運救兵</t>
    </r>
    <r>
      <rPr>
        <sz val="14"/>
        <rFont val="Times New Roman"/>
        <family val="3"/>
      </rPr>
      <t xml:space="preserve"> </t>
    </r>
    <r>
      <rPr>
        <sz val="14"/>
        <rFont val="新細明體"/>
        <family val="3"/>
        <charset val="136"/>
      </rPr>
      <t xml:space="preserve"> </t>
    </r>
    <r>
      <rPr>
        <sz val="14"/>
        <rFont val="Times New Roman"/>
        <family val="1"/>
      </rPr>
      <t># 3</t>
    </r>
    <phoneticPr fontId="0" type="noConversion"/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</si>
  <si>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353</t>
    </r>
    <phoneticPr fontId="0" type="noConversion"/>
  </si>
  <si>
    <t># 182</t>
    <phoneticPr fontId="0" type="noConversion"/>
  </si>
  <si>
    <t># 2321</t>
    <phoneticPr fontId="0" type="noConversion"/>
  </si>
  <si>
    <t># 2326</t>
    <phoneticPr fontId="0" type="noConversion"/>
  </si>
  <si>
    <t># 21</t>
    <phoneticPr fontId="0" type="noConversion"/>
  </si>
  <si>
    <t>TBC (Sub: *Chi)  (OP)</t>
    <phoneticPr fontId="0" type="noConversion"/>
  </si>
  <si>
    <t># 7</t>
    <phoneticPr fontId="0" type="noConversion"/>
  </si>
  <si>
    <t># 3600</t>
    <phoneticPr fontId="0" type="noConversion"/>
  </si>
  <si>
    <t># 13 - 14</t>
    <phoneticPr fontId="0" type="noConversion"/>
  </si>
  <si>
    <t># 15 - 16</t>
    <phoneticPr fontId="0" type="noConversion"/>
  </si>
  <si>
    <t># 3599</t>
    <phoneticPr fontId="0" type="noConversion"/>
  </si>
  <si>
    <t># 3601</t>
  </si>
  <si>
    <t># 3602</t>
  </si>
  <si>
    <t>800163930 (CC)</t>
    <phoneticPr fontId="0" type="noConversion"/>
  </si>
  <si>
    <r>
      <rPr>
        <sz val="14"/>
        <rFont val="細明體"/>
        <family val="3"/>
        <charset val="136"/>
      </rPr>
      <t>樓奴</t>
    </r>
    <r>
      <rPr>
        <sz val="14"/>
        <rFont val="Times New Roman"/>
        <family val="1"/>
      </rPr>
      <t xml:space="preserve"> Brick Slaves (20 EPI)</t>
    </r>
    <phoneticPr fontId="0" type="noConversion"/>
  </si>
  <si>
    <r>
      <rPr>
        <sz val="12"/>
        <rFont val="細明體"/>
        <family val="3"/>
        <charset val="136"/>
      </rPr>
      <t>戀愛自由式</t>
    </r>
    <r>
      <rPr>
        <sz val="12"/>
        <rFont val="Times New Roman"/>
        <family val="1"/>
      </rPr>
      <t xml:space="preserve"> AQUA HEROES  (20 EPI)</t>
    </r>
    <phoneticPr fontId="0" type="noConversion"/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</si>
  <si>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6</t>
    </r>
    <phoneticPr fontId="0" type="noConversion"/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</si>
  <si>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26</t>
    </r>
    <phoneticPr fontId="0" type="noConversion"/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</si>
  <si>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205</t>
    </r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</si>
  <si>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23</t>
    </r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</si>
  <si>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25</t>
    </r>
    <r>
      <rPr>
        <sz val="14"/>
        <rFont val="Times New Roman"/>
        <family val="3"/>
        <charset val="136"/>
      </rPr>
      <t xml:space="preserve">    1545</t>
    </r>
    <phoneticPr fontId="0" type="noConversion"/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</si>
  <si>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27</t>
    </r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</si>
  <si>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27</t>
    </r>
    <phoneticPr fontId="0" type="noConversion"/>
  </si>
  <si>
    <t>Caritas Star Studded Charity Show 2024 (Live)</t>
    <phoneticPr fontId="0" type="noConversion"/>
  </si>
  <si>
    <t>800643826 (Sub: NA)</t>
    <phoneticPr fontId="0" type="noConversion"/>
  </si>
  <si>
    <r>
      <rPr>
        <sz val="14"/>
        <rFont val="細明體"/>
        <family val="3"/>
        <charset val="136"/>
      </rPr>
      <t>唔滾唔知有料到</t>
    </r>
    <r>
      <rPr>
        <sz val="14"/>
        <rFont val="Times New Roman"/>
        <family val="1"/>
      </rPr>
      <t xml:space="preserve"> # 13</t>
    </r>
    <phoneticPr fontId="0" type="noConversion"/>
  </si>
  <si>
    <t>古靈精怪 台灣篇 #5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</si>
  <si>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26</t>
    </r>
    <phoneticPr fontId="0" type="noConversion"/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</si>
  <si>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#9</t>
    </r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</si>
  <si>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#8</t>
    </r>
    <phoneticPr fontId="0" type="noConversion"/>
  </si>
  <si>
    <r>
      <rPr>
        <sz val="14"/>
        <rFont val="新細明體"/>
        <family val="1"/>
        <charset val="136"/>
      </rPr>
      <t>這</t>
    </r>
    <r>
      <rPr>
        <sz val="14"/>
        <rFont val="Yu Gothic"/>
        <family val="2"/>
        <charset val="128"/>
      </rPr>
      <t>㇐</t>
    </r>
    <r>
      <rPr>
        <sz val="14"/>
        <rFont val="新細明體"/>
        <family val="1"/>
        <charset val="136"/>
      </rPr>
      <t xml:space="preserve">站阿拉伯 </t>
    </r>
    <r>
      <rPr>
        <sz val="14"/>
        <rFont val="Times New Roman"/>
        <family val="1"/>
      </rPr>
      <t># 2</t>
    </r>
    <r>
      <rPr>
        <sz val="14"/>
        <rFont val="Times New Roman"/>
        <family val="3"/>
        <charset val="136"/>
      </rPr>
      <t xml:space="preserve">    0945</t>
    </r>
    <phoneticPr fontId="0" type="noConversion"/>
  </si>
  <si>
    <t># 187</t>
    <phoneticPr fontId="0" type="noConversion"/>
  </si>
  <si>
    <t xml:space="preserve">明愛暖萬心 </t>
    <phoneticPr fontId="0" type="noConversion"/>
  </si>
  <si>
    <t>800636784 (Sub: *Chi) (OP)</t>
    <phoneticPr fontId="0" type="noConversion"/>
  </si>
  <si>
    <t xml:space="preserve">J Music </t>
    <phoneticPr fontId="0" type="noConversion"/>
  </si>
  <si>
    <t>拍檔食堂</t>
  </si>
  <si>
    <t>Partners' Kitchen - Bon Appetit</t>
  </si>
  <si>
    <t>TBC (Sub: *Chi) (OP)</t>
    <phoneticPr fontId="0" type="noConversion"/>
  </si>
  <si>
    <r>
      <rPr>
        <sz val="14"/>
        <rFont val="細明體"/>
        <family val="3"/>
        <charset val="136"/>
      </rPr>
      <t>明愛暖萬心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直播</t>
    </r>
    <r>
      <rPr>
        <sz val="14"/>
        <rFont val="Times New Roman"/>
        <family val="1"/>
      </rPr>
      <t>)</t>
    </r>
    <phoneticPr fontId="0" type="noConversion"/>
  </si>
  <si>
    <t># 188</t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</si>
  <si>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 9</t>
    </r>
    <phoneticPr fontId="0" type="noConversion"/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</si>
  <si>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7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細明體"/>
        <family val="3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細明體"/>
        <family val="3"/>
        <charset val="136"/>
      </rPr>
      <t>節目表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</si>
  <si>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</si>
  <si>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b/>
        <sz val="14"/>
        <rFont val="新細明體"/>
        <family val="1"/>
        <charset val="136"/>
      </rPr>
      <t>世界觀</t>
    </r>
  </si>
  <si>
    <t># 3603             2315</t>
    <phoneticPr fontId="0" type="noConversion"/>
  </si>
  <si>
    <t>學是學非學毒害</t>
  </si>
  <si>
    <t>Sidewalk Scientist On Narcotics</t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</si>
  <si>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7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細明體"/>
        <family val="3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細明體"/>
        <family val="3"/>
        <charset val="136"/>
      </rPr>
      <t>節目表</t>
    </r>
  </si>
  <si>
    <t>WK 28</t>
    <phoneticPr fontId="0" type="noConversion"/>
  </si>
  <si>
    <t>PERIOD: 8 - 14 July 2024</t>
    <phoneticPr fontId="0" type="noConversion"/>
  </si>
  <si>
    <r>
      <rPr>
        <b/>
        <sz val="14"/>
        <rFont val="細明體"/>
        <family val="3"/>
        <charset val="136"/>
      </rPr>
      <t>星期四</t>
    </r>
  </si>
  <si>
    <r>
      <rPr>
        <sz val="14"/>
        <rFont val="Times New Roman"/>
        <family val="3"/>
      </rPr>
      <t>8</t>
    </r>
    <r>
      <rPr>
        <sz val="14"/>
        <rFont val="細明體"/>
        <family val="3"/>
        <charset val="136"/>
      </rPr>
      <t>個香港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Hong Kong All You Get (10 EPI) </t>
    </r>
  </si>
  <si>
    <r>
      <rPr>
        <sz val="14"/>
        <rFont val="微軟正黑體"/>
        <family val="1"/>
        <charset val="136"/>
      </rPr>
      <t>街頭魔法王之魔王之王</t>
    </r>
    <r>
      <rPr>
        <sz val="14"/>
        <rFont val="Times New Roman"/>
        <family val="1"/>
      </rPr>
      <t xml:space="preserve"> The Magicians' Game Of Thrones (15 EPI)</t>
    </r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</si>
  <si>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</si>
  <si>
    <r>
      <rPr>
        <sz val="14"/>
        <rFont val="細明體"/>
        <family val="3"/>
        <charset val="136"/>
      </rPr>
      <t>耀舞長安</t>
    </r>
    <r>
      <rPr>
        <sz val="14"/>
        <rFont val="Times New Roman"/>
        <family val="1"/>
      </rPr>
      <t xml:space="preserve"> HOUSE OF HARMONY AND VENGEANCE (30 EPI)</t>
    </r>
  </si>
  <si>
    <r>
      <rPr>
        <sz val="14"/>
        <rFont val="細明體"/>
        <family val="3"/>
        <charset val="136"/>
      </rPr>
      <t>戀愛自由式</t>
    </r>
    <r>
      <rPr>
        <sz val="14"/>
        <rFont val="Times New Roman"/>
        <family val="1"/>
      </rPr>
      <t xml:space="preserve"> AQUA HEROES  (20 EPI)</t>
    </r>
  </si>
  <si>
    <t># 126</t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</si>
  <si>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(1800 EPI)</t>
    </r>
  </si>
  <si>
    <r>
      <rPr>
        <sz val="14"/>
        <rFont val="新細明體"/>
        <family val="1"/>
        <charset val="136"/>
      </rPr>
      <t>這</t>
    </r>
    <r>
      <rPr>
        <sz val="14"/>
        <rFont val="Yu Gothic"/>
        <family val="2"/>
        <charset val="128"/>
      </rPr>
      <t>㇐</t>
    </r>
    <r>
      <rPr>
        <sz val="14"/>
        <rFont val="新細明體"/>
        <family val="1"/>
        <charset val="136"/>
      </rPr>
      <t xml:space="preserve">站阿拉伯 </t>
    </r>
    <r>
      <rPr>
        <sz val="14"/>
        <rFont val="Times New Roman"/>
        <family val="1"/>
      </rPr>
      <t># 3</t>
    </r>
    <r>
      <rPr>
        <sz val="14"/>
        <rFont val="Times New Roman"/>
        <family val="3"/>
        <charset val="136"/>
      </rPr>
      <t xml:space="preserve">    0945</t>
    </r>
  </si>
  <si>
    <t># 1045</t>
    <phoneticPr fontId="0" type="noConversion"/>
  </si>
  <si>
    <t>巴黎潮什麼</t>
  </si>
  <si>
    <t># 17 - 18</t>
    <phoneticPr fontId="0" type="noConversion"/>
  </si>
  <si>
    <t># 19 - 20</t>
    <phoneticPr fontId="0" type="noConversion"/>
  </si>
  <si>
    <r>
      <rPr>
        <sz val="14"/>
        <rFont val="細明體"/>
        <family val="3"/>
        <charset val="136"/>
      </rPr>
      <t>這</t>
    </r>
    <r>
      <rPr>
        <sz val="14"/>
        <rFont val="微軟正黑體"/>
        <family val="2"/>
        <charset val="136"/>
      </rPr>
      <t>㇐</t>
    </r>
    <r>
      <rPr>
        <sz val="14"/>
        <rFont val="細明體"/>
        <family val="3"/>
        <charset val="136"/>
      </rPr>
      <t xml:space="preserve">站阿拉伯 </t>
    </r>
    <r>
      <rPr>
        <sz val="14"/>
        <rFont val="Times New Roman"/>
        <family val="1"/>
      </rPr>
      <t>Arabian Days &amp; Nights (20 EPI)</t>
    </r>
  </si>
  <si>
    <r>
      <t>都市特搜</t>
    </r>
    <r>
      <rPr>
        <sz val="14"/>
        <rFont val="Times New Roman"/>
        <family val="3"/>
        <charset val="136"/>
      </rPr>
      <t xml:space="preserve"> # 9</t>
    </r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</si>
  <si>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206</t>
    </r>
  </si>
  <si>
    <r>
      <rPr>
        <sz val="14"/>
        <rFont val="細明體"/>
        <family val="3"/>
        <charset val="136"/>
      </rPr>
      <t>流行都市</t>
    </r>
    <r>
      <rPr>
        <sz val="14"/>
        <rFont val="Times New Roman"/>
        <family val="1"/>
      </rPr>
      <t xml:space="preserve">  Big City Shop 2024</t>
    </r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</si>
  <si>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7</t>
    </r>
  </si>
  <si>
    <t># 135</t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</si>
  <si>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24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</si>
  <si>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27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</si>
  <si>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</si>
  <si>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 xml:space="preserve">(R)        </t>
  </si>
  <si>
    <t># 3603</t>
    <phoneticPr fontId="0" type="noConversion"/>
  </si>
  <si>
    <t># 3604</t>
    <phoneticPr fontId="0" type="noConversion"/>
  </si>
  <si>
    <t># 3605</t>
  </si>
  <si>
    <t># 3606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</si>
  <si>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26</t>
    </r>
    <r>
      <rPr>
        <sz val="14"/>
        <rFont val="Times New Roman"/>
        <family val="3"/>
        <charset val="136"/>
      </rPr>
      <t xml:space="preserve">    1545</t>
    </r>
  </si>
  <si>
    <t># 10</t>
    <phoneticPr fontId="0" type="noConversion"/>
  </si>
  <si>
    <r>
      <t xml:space="preserve">800332791 (Sub: Chi)  (CC) </t>
    </r>
    <r>
      <rPr>
        <sz val="14"/>
        <rFont val="微軟正黑體"/>
        <family val="1"/>
        <charset val="136"/>
      </rPr>
      <t>法國潮什麼</t>
    </r>
    <r>
      <rPr>
        <sz val="14"/>
        <rFont val="Times New Roman"/>
        <family val="1"/>
      </rPr>
      <t xml:space="preserve"> Hipster Tour-France (10 EPI)</t>
    </r>
  </si>
  <si>
    <r>
      <t>都市特搜</t>
    </r>
    <r>
      <rPr>
        <sz val="14"/>
        <rFont val="Times New Roman"/>
        <family val="3"/>
        <charset val="136"/>
      </rPr>
      <t xml:space="preserve"> #9</t>
    </r>
  </si>
  <si>
    <r>
      <rPr>
        <sz val="14"/>
        <rFont val="細明體"/>
        <family val="3"/>
        <charset val="136"/>
      </rPr>
      <t>開卷</t>
    </r>
    <r>
      <rPr>
        <sz val="14"/>
        <rFont val="Times New Roman"/>
        <family val="1"/>
      </rPr>
      <t xml:space="preserve"> Open Book 2024</t>
    </r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</si>
  <si>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10</t>
    </r>
  </si>
  <si>
    <r>
      <rPr>
        <sz val="14"/>
        <rFont val="細明體"/>
        <family val="3"/>
        <charset val="136"/>
      </rPr>
      <t>關注關注組</t>
    </r>
    <r>
      <rPr>
        <sz val="14"/>
        <rFont val="Times New Roman"/>
        <family val="1"/>
      </rPr>
      <t xml:space="preserve"> Eyes On Concern Groups (27 EPI)</t>
    </r>
  </si>
  <si>
    <t># 98</t>
    <phoneticPr fontId="0" type="noConversion"/>
  </si>
  <si>
    <t># 5</t>
    <phoneticPr fontId="0" type="noConversion"/>
  </si>
  <si>
    <r>
      <rPr>
        <sz val="14"/>
        <rFont val="細明體"/>
        <family val="3"/>
        <charset val="136"/>
      </rPr>
      <t>巴黎</t>
    </r>
    <r>
      <rPr>
        <sz val="14"/>
        <rFont val="細明體"/>
        <family val="1"/>
        <charset val="136"/>
      </rPr>
      <t>潮什麼</t>
    </r>
    <r>
      <rPr>
        <sz val="14"/>
        <rFont val="Times New Roman"/>
        <family val="1"/>
      </rPr>
      <t xml:space="preserve"> Hipster Tour-Paris (5/6 EPI)</t>
    </r>
  </si>
  <si>
    <r>
      <rPr>
        <sz val="14"/>
        <rFont val="細明體"/>
        <family val="3"/>
        <charset val="136"/>
      </rPr>
      <t>皓鑭傳</t>
    </r>
    <r>
      <rPr>
        <sz val="14"/>
        <rFont val="Times New Roman"/>
        <family val="1"/>
      </rPr>
      <t xml:space="preserve"> The Legend Of Hao Lan (62 EPI)</t>
    </r>
  </si>
  <si>
    <t># 30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</si>
  <si>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28</t>
    </r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</si>
  <si>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</si>
  <si>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</si>
  <si>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14</t>
    </r>
  </si>
  <si>
    <r>
      <rPr>
        <sz val="14"/>
        <rFont val="Times New Roman"/>
        <family val="3"/>
      </rPr>
      <t>2024</t>
    </r>
    <r>
      <rPr>
        <sz val="14"/>
        <rFont val="細明體"/>
        <family val="3"/>
        <charset val="136"/>
      </rPr>
      <t xml:space="preserve">開運救兵 </t>
    </r>
    <r>
      <rPr>
        <sz val="14"/>
        <rFont val="Times New Roman"/>
        <family val="1"/>
      </rPr>
      <t># 4</t>
    </r>
  </si>
  <si>
    <r>
      <rPr>
        <sz val="14"/>
        <rFont val="微軟正黑體"/>
        <family val="3"/>
        <charset val="136"/>
      </rPr>
      <t>玲玲友情報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2</t>
    </r>
  </si>
  <si>
    <r>
      <rPr>
        <sz val="14"/>
        <rFont val="Times New Roman"/>
        <family val="3"/>
      </rPr>
      <t>2024</t>
    </r>
    <r>
      <rPr>
        <sz val="14"/>
        <rFont val="微軟正黑體"/>
        <family val="3"/>
        <charset val="136"/>
      </rPr>
      <t>開運救兵</t>
    </r>
    <r>
      <rPr>
        <sz val="14"/>
        <rFont val="Times New Roman"/>
        <family val="3"/>
      </rPr>
      <t xml:space="preserve"> </t>
    </r>
    <r>
      <rPr>
        <sz val="14"/>
        <rFont val="新細明體"/>
        <family val="3"/>
        <charset val="136"/>
      </rPr>
      <t xml:space="preserve"> </t>
    </r>
    <r>
      <rPr>
        <sz val="14"/>
        <rFont val="Times New Roman"/>
        <family val="1"/>
      </rPr>
      <t># 5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</si>
  <si>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354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</si>
  <si>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28</t>
    </r>
  </si>
  <si>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 Scoop 2024</t>
    </r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</si>
  <si>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#10</t>
    </r>
  </si>
  <si>
    <t># 189</t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</si>
  <si>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</si>
  <si>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800643656 (Sub: *Chi) (OP)</t>
    <phoneticPr fontId="0" type="noConversion"/>
  </si>
  <si>
    <t># 2327</t>
    <phoneticPr fontId="0" type="noConversion"/>
  </si>
  <si>
    <t># 2332</t>
    <phoneticPr fontId="0" type="noConversion"/>
  </si>
  <si>
    <r>
      <rPr>
        <sz val="14"/>
        <rFont val="細明體"/>
        <family val="1"/>
        <charset val="136"/>
      </rPr>
      <t>濠玩夏水禮</t>
    </r>
    <r>
      <rPr>
        <sz val="14"/>
        <rFont val="Times New Roman"/>
        <family val="1"/>
      </rPr>
      <t>2024 #3</t>
    </r>
  </si>
  <si>
    <t>Summer Splash Macau 2024 (4 EPI)</t>
    <phoneticPr fontId="0" type="noConversion"/>
  </si>
  <si>
    <t># 11</t>
    <phoneticPr fontId="0" type="noConversion"/>
  </si>
  <si>
    <t>800638551 (Sub: *Chi) (CC)</t>
    <phoneticPr fontId="0" type="noConversion"/>
  </si>
  <si>
    <r>
      <rPr>
        <sz val="14"/>
        <rFont val="微軟正黑體"/>
        <family val="1"/>
        <charset val="136"/>
      </rPr>
      <t>怪宿宿</t>
    </r>
    <r>
      <rPr>
        <sz val="14"/>
        <rFont val="Times New Roman"/>
        <family val="1"/>
      </rPr>
      <t xml:space="preserve"> #3</t>
    </r>
  </si>
  <si>
    <t>Travelodd (16 EPI)</t>
    <phoneticPr fontId="0" type="noConversion"/>
  </si>
  <si>
    <t>800624060 (Sub: *Chi) (CC)</t>
    <phoneticPr fontId="0" type="noConversion"/>
  </si>
  <si>
    <r>
      <rPr>
        <sz val="14"/>
        <rFont val="細明體"/>
        <family val="1"/>
        <charset val="136"/>
      </rPr>
      <t>窺心事</t>
    </r>
    <r>
      <rPr>
        <sz val="14"/>
        <rFont val="Times New Roman"/>
        <family val="1"/>
      </rPr>
      <t xml:space="preserve"> #9</t>
    </r>
  </si>
  <si>
    <t>Mind Mind Tell Me Mind (15 EPI)</t>
    <phoneticPr fontId="0" type="noConversion"/>
  </si>
  <si>
    <t># 26</t>
    <phoneticPr fontId="0" type="noConversion"/>
  </si>
  <si>
    <r>
      <rPr>
        <sz val="14"/>
        <rFont val="細明體"/>
        <family val="3"/>
        <charset val="136"/>
      </rPr>
      <t>唔滾唔知有料到</t>
    </r>
    <r>
      <rPr>
        <sz val="14"/>
        <rFont val="Times New Roman"/>
        <family val="1"/>
      </rPr>
      <t xml:space="preserve"> # 14</t>
    </r>
  </si>
  <si>
    <r>
      <rPr>
        <sz val="14"/>
        <rFont val="細明體"/>
        <family val="3"/>
        <charset val="136"/>
      </rPr>
      <t>感動味蕾美食餐廳</t>
    </r>
    <r>
      <rPr>
        <sz val="14"/>
        <rFont val="Times New Roman"/>
        <family val="3"/>
      </rPr>
      <t>100</t>
    </r>
    <r>
      <rPr>
        <sz val="14"/>
        <rFont val="細明體"/>
        <family val="3"/>
        <charset val="136"/>
      </rPr>
      <t>強</t>
    </r>
    <r>
      <rPr>
        <sz val="14"/>
        <rFont val="Times New Roman"/>
        <family val="3"/>
      </rPr>
      <t xml:space="preserve"> - </t>
    </r>
    <r>
      <rPr>
        <sz val="14"/>
        <rFont val="細明體"/>
        <family val="3"/>
        <charset val="136"/>
      </rPr>
      <t xml:space="preserve">關西篇 </t>
    </r>
    <r>
      <rPr>
        <sz val="14"/>
        <rFont val="Times New Roman"/>
        <family val="3"/>
      </rPr>
      <t>Tastebuds Pamper Top 100 Delicacy Restro (12 EPI)</t>
    </r>
  </si>
  <si>
    <t>古靈精怪 台灣篇 #6</t>
    <phoneticPr fontId="0" type="noConversion"/>
  </si>
  <si>
    <t># 4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</si>
  <si>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27</t>
    </r>
  </si>
  <si>
    <t># 3607             2315</t>
    <phoneticPr fontId="0" type="noConversion"/>
  </si>
  <si>
    <r>
      <t xml:space="preserve">JSG Billboard 2024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2315</t>
    </r>
  </si>
  <si>
    <r>
      <t>都市特搜</t>
    </r>
    <r>
      <rPr>
        <sz val="14"/>
        <rFont val="Times New Roman"/>
        <family val="3"/>
        <charset val="136"/>
      </rPr>
      <t xml:space="preserve"> # 10</t>
    </r>
  </si>
  <si>
    <r>
      <rPr>
        <sz val="14"/>
        <rFont val="Times New Roman"/>
        <family val="3"/>
      </rPr>
      <t xml:space="preserve">800636304 (OP) </t>
    </r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</t>
    </r>
  </si>
  <si>
    <t># 195</t>
    <phoneticPr fontId="0" type="noConversion"/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</si>
  <si>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7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細明體"/>
        <family val="3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細明體"/>
        <family val="3"/>
        <charset val="136"/>
      </rPr>
      <t>節目表</t>
    </r>
  </si>
  <si>
    <t>WK 29</t>
    <phoneticPr fontId="0" type="noConversion"/>
  </si>
  <si>
    <t>PERIOD: 15 - 21 July 2024</t>
    <phoneticPr fontId="0" type="noConversion"/>
  </si>
  <si>
    <t># 12</t>
    <phoneticPr fontId="0" type="noConversion"/>
  </si>
  <si>
    <t># 133</t>
    <phoneticPr fontId="0" type="noConversion"/>
  </si>
  <si>
    <r>
      <rPr>
        <sz val="14"/>
        <rFont val="新細明體"/>
        <family val="1"/>
        <charset val="136"/>
      </rPr>
      <t>這</t>
    </r>
    <r>
      <rPr>
        <sz val="14"/>
        <rFont val="Yu Gothic"/>
        <family val="2"/>
        <charset val="128"/>
      </rPr>
      <t>㇐</t>
    </r>
    <r>
      <rPr>
        <sz val="14"/>
        <rFont val="新細明體"/>
        <family val="1"/>
        <charset val="136"/>
      </rPr>
      <t xml:space="preserve">站阿拉伯 </t>
    </r>
    <r>
      <rPr>
        <sz val="14"/>
        <rFont val="Times New Roman"/>
        <family val="1"/>
      </rPr>
      <t># 4</t>
    </r>
    <r>
      <rPr>
        <sz val="14"/>
        <rFont val="Times New Roman"/>
        <family val="3"/>
        <charset val="136"/>
      </rPr>
      <t xml:space="preserve">    0945</t>
    </r>
  </si>
  <si>
    <t># 1052</t>
    <phoneticPr fontId="0" type="noConversion"/>
  </si>
  <si>
    <t># 21 - 22</t>
    <phoneticPr fontId="0" type="noConversion"/>
  </si>
  <si>
    <t># 23 - 24</t>
    <phoneticPr fontId="0" type="noConversion"/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</si>
  <si>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207</t>
    </r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</si>
  <si>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8</t>
    </r>
  </si>
  <si>
    <t># 140</t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</si>
  <si>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25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</si>
  <si>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28</t>
    </r>
  </si>
  <si>
    <t># 3607</t>
    <phoneticPr fontId="0" type="noConversion"/>
  </si>
  <si>
    <t># 3608</t>
    <phoneticPr fontId="0" type="noConversion"/>
  </si>
  <si>
    <t># 3609</t>
  </si>
  <si>
    <t># 3610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</si>
  <si>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27</t>
    </r>
    <r>
      <rPr>
        <sz val="14"/>
        <rFont val="Times New Roman"/>
        <family val="3"/>
        <charset val="136"/>
      </rPr>
      <t xml:space="preserve">    1545</t>
    </r>
  </si>
  <si>
    <r>
      <t>都市特搜</t>
    </r>
    <r>
      <rPr>
        <sz val="14"/>
        <rFont val="Times New Roman"/>
        <family val="3"/>
        <charset val="136"/>
      </rPr>
      <t xml:space="preserve"> #1</t>
    </r>
    <r>
      <rPr>
        <sz val="14"/>
        <rFont val="細明體"/>
        <family val="3"/>
        <charset val="136"/>
      </rPr>
      <t>0</t>
    </r>
  </si>
  <si>
    <t>800555076 (Sub: Chi) (CC)</t>
    <phoneticPr fontId="0" type="noConversion"/>
  </si>
  <si>
    <r>
      <rPr>
        <sz val="14"/>
        <rFont val="細明體"/>
        <family val="3"/>
        <charset val="136"/>
      </rPr>
      <t>懿想得到</t>
    </r>
    <r>
      <rPr>
        <sz val="14"/>
        <rFont val="Times New Roman"/>
        <family val="1"/>
      </rPr>
      <t xml:space="preserve"> # 1</t>
    </r>
  </si>
  <si>
    <t># 99</t>
    <phoneticPr fontId="0" type="noConversion"/>
  </si>
  <si>
    <t>A Chef And A Gentleman (10 EPI)</t>
    <phoneticPr fontId="0" type="noConversion"/>
  </si>
  <si>
    <t># 35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</si>
  <si>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29</t>
    </r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</si>
  <si>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15</t>
    </r>
  </si>
  <si>
    <r>
      <rPr>
        <sz val="14"/>
        <rFont val="Times New Roman"/>
        <family val="3"/>
      </rPr>
      <t>2024</t>
    </r>
    <r>
      <rPr>
        <sz val="14"/>
        <rFont val="細明體"/>
        <family val="3"/>
        <charset val="136"/>
      </rPr>
      <t xml:space="preserve">開運救兵 </t>
    </r>
    <r>
      <rPr>
        <sz val="14"/>
        <rFont val="Times New Roman"/>
        <family val="1"/>
      </rPr>
      <t># 6</t>
    </r>
  </si>
  <si>
    <r>
      <rPr>
        <sz val="14"/>
        <rFont val="微軟正黑體"/>
        <family val="3"/>
        <charset val="136"/>
      </rPr>
      <t>玲玲友情報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3</t>
    </r>
  </si>
  <si>
    <r>
      <rPr>
        <sz val="14"/>
        <rFont val="Times New Roman"/>
        <family val="3"/>
      </rPr>
      <t>2024</t>
    </r>
    <r>
      <rPr>
        <sz val="14"/>
        <rFont val="微軟正黑體"/>
        <family val="3"/>
        <charset val="136"/>
      </rPr>
      <t>開運救兵</t>
    </r>
    <r>
      <rPr>
        <sz val="14"/>
        <rFont val="Times New Roman"/>
        <family val="3"/>
      </rPr>
      <t xml:space="preserve"> </t>
    </r>
    <r>
      <rPr>
        <sz val="14"/>
        <rFont val="新細明體"/>
        <family val="3"/>
        <charset val="136"/>
      </rPr>
      <t xml:space="preserve"> </t>
    </r>
    <r>
      <rPr>
        <sz val="14"/>
        <rFont val="Times New Roman"/>
        <family val="1"/>
      </rPr>
      <t># 7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</si>
  <si>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355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</si>
  <si>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29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</si>
  <si>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29</t>
    </r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</si>
  <si>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#11</t>
    </r>
  </si>
  <si>
    <t># 196</t>
    <phoneticPr fontId="0" type="noConversion"/>
  </si>
  <si>
    <t># 2333</t>
    <phoneticPr fontId="0" type="noConversion"/>
  </si>
  <si>
    <t># 2338</t>
    <phoneticPr fontId="0" type="noConversion"/>
  </si>
  <si>
    <r>
      <rPr>
        <sz val="14"/>
        <rFont val="細明體"/>
        <family val="1"/>
        <charset val="136"/>
      </rPr>
      <t>濠玩夏水禮</t>
    </r>
    <r>
      <rPr>
        <sz val="14"/>
        <rFont val="Times New Roman"/>
        <family val="1"/>
      </rPr>
      <t>2024 #4</t>
    </r>
  </si>
  <si>
    <t># 16</t>
    <phoneticPr fontId="0" type="noConversion"/>
  </si>
  <si>
    <t>福祿壽訓練學院 畢業Party感謝祭</t>
  </si>
  <si>
    <r>
      <rPr>
        <sz val="14"/>
        <rFont val="微軟正黑體"/>
        <family val="1"/>
        <charset val="136"/>
      </rPr>
      <t>怪宿宿</t>
    </r>
    <r>
      <rPr>
        <sz val="14"/>
        <rFont val="Times New Roman"/>
        <family val="1"/>
      </rPr>
      <t xml:space="preserve"> #4</t>
    </r>
  </si>
  <si>
    <t>Tristar Academy - Graduation Party</t>
  </si>
  <si>
    <r>
      <rPr>
        <sz val="14"/>
        <rFont val="細明體"/>
        <family val="1"/>
        <charset val="136"/>
      </rPr>
      <t>窺心事</t>
    </r>
    <r>
      <rPr>
        <sz val="14"/>
        <rFont val="Times New Roman"/>
        <family val="1"/>
      </rPr>
      <t xml:space="preserve"> #10</t>
    </r>
  </si>
  <si>
    <t># 31</t>
    <phoneticPr fontId="0" type="noConversion"/>
  </si>
  <si>
    <r>
      <rPr>
        <sz val="14"/>
        <rFont val="細明體"/>
        <family val="3"/>
        <charset val="136"/>
      </rPr>
      <t>唔滾唔知有料到</t>
    </r>
    <r>
      <rPr>
        <sz val="14"/>
        <rFont val="Times New Roman"/>
        <family val="1"/>
      </rPr>
      <t xml:space="preserve"> # 15</t>
    </r>
  </si>
  <si>
    <t>古靈精怪 台灣篇 #7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</si>
  <si>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28</t>
    </r>
  </si>
  <si>
    <t># 3611             2315</t>
    <phoneticPr fontId="0" type="noConversion"/>
  </si>
  <si>
    <t># 202</t>
    <phoneticPr fontId="0" type="noConversion"/>
  </si>
  <si>
    <t>關注關注組 Eyes On Concern Groups (27 EPI)</t>
  </si>
  <si>
    <t># 2</t>
  </si>
  <si>
    <r>
      <rPr>
        <sz val="12"/>
        <rFont val="微軟正黑體"/>
        <family val="1"/>
        <charset val="136"/>
      </rPr>
      <t>福祿壽訓練學院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1"/>
        <charset val="136"/>
      </rPr>
      <t>畢業</t>
    </r>
    <r>
      <rPr>
        <sz val="12"/>
        <rFont val="Times New Roman"/>
        <family val="1"/>
      </rPr>
      <t>After Party</t>
    </r>
  </si>
  <si>
    <r>
      <rPr>
        <sz val="14"/>
        <rFont val="細明體"/>
        <family val="3"/>
        <charset val="136"/>
      </rPr>
      <t>反黑英雄</t>
    </r>
    <r>
      <rPr>
        <sz val="14"/>
        <rFont val="Times New Roman"/>
        <family val="1"/>
      </rPr>
      <t xml:space="preserve"> No Room For Crime (25 EPI)</t>
    </r>
  </si>
  <si>
    <t>TBC</t>
  </si>
  <si>
    <r>
      <rPr>
        <sz val="13"/>
        <rFont val="新細明體"/>
        <family val="1"/>
        <charset val="136"/>
      </rPr>
      <t>奧運智．識．玩</t>
    </r>
    <r>
      <rPr>
        <sz val="13"/>
        <rFont val="Times New Roman"/>
        <family val="1"/>
      </rPr>
      <t xml:space="preserve"> # 1 (3 EPI)</t>
    </r>
  </si>
  <si>
    <t>Olympic Games Paris 2024 Quiz Show</t>
  </si>
  <si>
    <t>J Music #47</t>
  </si>
  <si>
    <t># 4</t>
  </si>
  <si>
    <r>
      <rPr>
        <sz val="13"/>
        <rFont val="新細明體"/>
        <family val="1"/>
        <charset val="136"/>
      </rPr>
      <t>奧運智．識．玩</t>
    </r>
    <r>
      <rPr>
        <sz val="13"/>
        <rFont val="Times New Roman"/>
        <family val="1"/>
      </rPr>
      <t xml:space="preserve"> # 1</t>
    </r>
  </si>
  <si>
    <t xml:space="preserve">(R)          </t>
  </si>
  <si>
    <r>
      <rPr>
        <sz val="13"/>
        <rFont val="新細明體"/>
        <family val="1"/>
        <charset val="136"/>
      </rPr>
      <t>奧運智．識．玩</t>
    </r>
    <r>
      <rPr>
        <sz val="13"/>
        <rFont val="Times New Roman"/>
        <family val="1"/>
      </rPr>
      <t xml:space="preserve"> # 2 (3 EPI)</t>
    </r>
  </si>
  <si>
    <t>J Music #48</t>
  </si>
  <si>
    <t># 6</t>
  </si>
  <si>
    <r>
      <rPr>
        <sz val="13"/>
        <rFont val="新細明體"/>
        <family val="1"/>
        <charset val="136"/>
      </rPr>
      <t>奧運智．識．玩</t>
    </r>
    <r>
      <rPr>
        <sz val="13"/>
        <rFont val="Times New Roman"/>
        <family val="1"/>
      </rPr>
      <t xml:space="preserve"> # 2</t>
    </r>
  </si>
  <si>
    <r>
      <rPr>
        <sz val="13"/>
        <rFont val="新細明體"/>
        <family val="1"/>
        <charset val="136"/>
      </rPr>
      <t>奧運智．識．玩</t>
    </r>
    <r>
      <rPr>
        <sz val="13"/>
        <rFont val="Times New Roman"/>
        <family val="1"/>
      </rPr>
      <t xml:space="preserve"> # 3 (3 EPI)</t>
    </r>
  </si>
  <si>
    <t>J Music #49</t>
  </si>
  <si>
    <r>
      <rPr>
        <sz val="13"/>
        <rFont val="新細明體"/>
        <family val="1"/>
        <charset val="136"/>
      </rPr>
      <t>飛越五十載</t>
    </r>
    <r>
      <rPr>
        <sz val="13"/>
        <rFont val="Times New Roman"/>
        <family val="1"/>
      </rPr>
      <t xml:space="preserve"> # 1</t>
    </r>
  </si>
  <si>
    <t>TBC (Sub: *Chi) (OP) (CA/MA)</t>
  </si>
  <si>
    <t>Transcend 50 years (3 EPI)</t>
  </si>
  <si>
    <t>800644524 (Sub: *Chi) (OP)</t>
  </si>
  <si>
    <t>800644516 (Sub: *Chi) (OP)</t>
  </si>
  <si>
    <t>800644555 (Sub: *Chi) (OP)</t>
  </si>
  <si>
    <t>800644490 (Sub: *Chi)  (OP)</t>
  </si>
  <si>
    <t># 8</t>
  </si>
  <si>
    <r>
      <rPr>
        <sz val="13"/>
        <rFont val="新細明體"/>
        <family val="1"/>
        <charset val="136"/>
      </rPr>
      <t>飛越五十載</t>
    </r>
    <r>
      <rPr>
        <sz val="13"/>
        <rFont val="Times New Roman"/>
        <family val="1"/>
      </rPr>
      <t xml:space="preserve"> # 2</t>
    </r>
  </si>
  <si>
    <t>800644501 (Sub: *Chi)  (OP)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</si>
</sst>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86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u/>
      <sz val="28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</font>
    <font>
      <sz val="14"/>
      <name val="細明體"/>
      <family val="1"/>
      <charset val="136"/>
    </font>
    <font>
      <sz val="14"/>
      <name val="新細明體"/>
      <family val="3"/>
      <charset val="136"/>
    </font>
    <font>
      <sz val="14"/>
      <name val="微軟正黑體"/>
      <family val="1"/>
      <charset val="136"/>
    </font>
    <font>
      <sz val="14"/>
      <name val="微軟正黑體"/>
      <family val="3"/>
      <charset val="136"/>
    </font>
    <font>
      <sz val="14"/>
      <name val="微軟正黑體"/>
      <family val="2"/>
      <charset val="136"/>
    </font>
    <font>
      <sz val="14"/>
      <name val="Yu Gothic"/>
      <family val="2"/>
      <charset val="128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sz val="13"/>
      <name val="Times New Roman"/>
      <family val="3"/>
      <charset val="136"/>
    </font>
    <font>
      <sz val="11"/>
      <color indexed="9"/>
      <name val="宋体"/>
    </font>
    <font>
      <sz val="11"/>
      <color indexed="20"/>
      <name val="宋体"/>
    </font>
    <font>
      <b/>
      <sz val="11"/>
      <color indexed="52"/>
      <name val="宋体"/>
    </font>
    <font>
      <b/>
      <sz val="11"/>
      <color indexed="9"/>
      <name val="宋体"/>
    </font>
    <font>
      <i/>
      <sz val="11"/>
      <color indexed="23"/>
      <name val="宋体"/>
    </font>
    <font>
      <sz val="11"/>
      <color indexed="17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sz val="11"/>
      <color indexed="62"/>
      <name val="宋体"/>
    </font>
    <font>
      <sz val="11"/>
      <color indexed="52"/>
      <name val="宋体"/>
    </font>
    <font>
      <sz val="11"/>
      <color indexed="60"/>
      <name val="宋体"/>
    </font>
    <font>
      <b/>
      <sz val="11"/>
      <color indexed="63"/>
      <name val="宋体"/>
    </font>
    <font>
      <b/>
      <sz val="18"/>
      <color indexed="56"/>
      <name val="宋体"/>
    </font>
    <font>
      <b/>
      <sz val="11"/>
      <color indexed="8"/>
      <name val="宋体"/>
    </font>
    <font>
      <sz val="11"/>
      <color indexed="10"/>
      <name val="宋体"/>
    </font>
    <font>
      <sz val="13"/>
      <name val="Times New Roman"/>
      <family val="1"/>
    </font>
    <font>
      <sz val="13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  <charset val="136"/>
    </font>
    <font>
      <sz val="12"/>
      <name val="微軟正黑體"/>
      <family val="1"/>
      <charset val="136"/>
    </font>
    <font>
      <sz val="13"/>
      <name val="Times New Roman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5" borderId="1" applyNumberFormat="0" applyAlignment="0" applyProtection="0">
      <alignment vertical="center"/>
    </xf>
    <xf numFmtId="0" fontId="66" fillId="25" borderId="1" applyNumberFormat="0" applyAlignment="0" applyProtection="0">
      <alignment vertical="center"/>
    </xf>
    <xf numFmtId="0" fontId="67" fillId="26" borderId="2" applyNumberFormat="0" applyAlignment="0" applyProtection="0">
      <alignment vertical="center"/>
    </xf>
    <xf numFmtId="0" fontId="67" fillId="26" borderId="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70" fillId="0" borderId="4" applyNumberFormat="0" applyFill="0" applyAlignment="0" applyProtection="0">
      <alignment vertical="center"/>
    </xf>
    <xf numFmtId="0" fontId="70" fillId="0" borderId="4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8" borderId="1" applyNumberFormat="0" applyAlignment="0" applyProtection="0">
      <alignment vertical="center"/>
    </xf>
    <xf numFmtId="0" fontId="73" fillId="8" borderId="1" applyNumberFormat="0" applyAlignment="0" applyProtection="0">
      <alignment vertical="center"/>
    </xf>
    <xf numFmtId="0" fontId="74" fillId="0" borderId="10" applyNumberFormat="0" applyFill="0" applyAlignment="0" applyProtection="0">
      <alignment vertical="center"/>
    </xf>
    <xf numFmtId="0" fontId="74" fillId="0" borderId="10" applyNumberFormat="0" applyFill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76" fillId="25" borderId="12" applyNumberFormat="0" applyAlignment="0" applyProtection="0">
      <alignment vertical="center"/>
    </xf>
    <xf numFmtId="0" fontId="76" fillId="25" borderId="12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</cellStyleXfs>
  <cellXfs count="413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54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77" xfId="0" applyFont="1" applyBorder="1" applyAlignment="1">
      <alignment vertical="center"/>
    </xf>
    <xf numFmtId="0" fontId="47" fillId="0" borderId="74" xfId="0" applyFont="1" applyBorder="1" applyAlignment="1">
      <alignment vertical="center"/>
    </xf>
    <xf numFmtId="0" fontId="47" fillId="0" borderId="73" xfId="0" applyFont="1" applyBorder="1" applyAlignment="1">
      <alignment vertical="center"/>
    </xf>
    <xf numFmtId="49" fontId="46" fillId="0" borderId="30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5" xfId="0" applyFont="1" applyBorder="1" applyAlignment="1">
      <alignment horizontal="right" vertical="center"/>
    </xf>
    <xf numFmtId="0" fontId="47" fillId="0" borderId="35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0" fontId="48" fillId="0" borderId="44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49" fillId="0" borderId="45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7" xfId="0" applyFont="1" applyBorder="1" applyAlignment="1">
      <alignment horizontal="right" vertical="center"/>
    </xf>
    <xf numFmtId="0" fontId="47" fillId="0" borderId="60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8" fillId="0" borderId="61" xfId="0" applyFont="1" applyBorder="1" applyAlignment="1">
      <alignment horizontal="center" vertical="center"/>
    </xf>
    <xf numFmtId="0" fontId="47" fillId="0" borderId="70" xfId="0" applyFont="1" applyBorder="1" applyAlignment="1">
      <alignment horizontal="left" vertical="center"/>
    </xf>
    <xf numFmtId="0" fontId="47" fillId="0" borderId="29" xfId="0" applyFont="1" applyBorder="1" applyAlignment="1">
      <alignment horizontal="right" vertical="center"/>
    </xf>
    <xf numFmtId="0" fontId="47" fillId="0" borderId="64" xfId="0" applyFont="1" applyBorder="1" applyAlignment="1">
      <alignment horizontal="left" vertical="center"/>
    </xf>
    <xf numFmtId="0" fontId="47" fillId="0" borderId="42" xfId="0" applyFont="1" applyBorder="1" applyAlignment="1">
      <alignment vertical="center"/>
    </xf>
    <xf numFmtId="0" fontId="47" fillId="0" borderId="42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5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9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5" xfId="0" applyNumberFormat="1" applyFont="1" applyBorder="1" applyAlignment="1">
      <alignment horizontal="right" vertical="center" wrapText="1"/>
    </xf>
    <xf numFmtId="0" fontId="47" fillId="0" borderId="38" xfId="0" applyFont="1" applyBorder="1" applyAlignment="1">
      <alignment horizontal="left" vertical="center"/>
    </xf>
    <xf numFmtId="0" fontId="47" fillId="0" borderId="79" xfId="0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left" vertical="center"/>
    </xf>
    <xf numFmtId="49" fontId="47" fillId="0" borderId="27" xfId="0" applyNumberFormat="1" applyFont="1" applyBorder="1" applyAlignment="1">
      <alignment horizontal="right" vertical="center" wrapText="1"/>
    </xf>
    <xf numFmtId="0" fontId="49" fillId="0" borderId="3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2" fillId="0" borderId="63" xfId="0" applyFont="1" applyBorder="1" applyAlignment="1">
      <alignment vertical="center"/>
    </xf>
    <xf numFmtId="49" fontId="47" fillId="0" borderId="28" xfId="0" applyNumberFormat="1" applyFont="1" applyBorder="1" applyAlignment="1">
      <alignment horizontal="left" vertical="center"/>
    </xf>
    <xf numFmtId="49" fontId="47" fillId="0" borderId="29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63" xfId="388" applyFont="1" applyBorder="1" applyAlignment="1">
      <alignment horizontal="center" vertical="center" wrapText="1"/>
    </xf>
    <xf numFmtId="49" fontId="47" fillId="0" borderId="31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0" fontId="47" fillId="0" borderId="40" xfId="0" applyFont="1" applyBorder="1" applyAlignment="1">
      <alignment horizontal="center" vertical="center"/>
    </xf>
    <xf numFmtId="0" fontId="47" fillId="0" borderId="40" xfId="0" applyFont="1" applyBorder="1" applyAlignment="1">
      <alignment horizontal="left" vertical="center"/>
    </xf>
    <xf numFmtId="0" fontId="47" fillId="0" borderId="48" xfId="0" applyFont="1" applyBorder="1" applyAlignment="1">
      <alignment vertical="center"/>
    </xf>
    <xf numFmtId="0" fontId="47" fillId="0" borderId="61" xfId="0" applyFont="1" applyBorder="1" applyAlignment="1">
      <alignment horizontal="left" vertical="center"/>
    </xf>
    <xf numFmtId="49" fontId="46" fillId="0" borderId="69" xfId="0" applyNumberFormat="1" applyFont="1" applyBorder="1" applyAlignment="1">
      <alignment horizontal="right" vertical="center" wrapText="1"/>
    </xf>
    <xf numFmtId="0" fontId="47" fillId="0" borderId="42" xfId="0" applyFont="1" applyBorder="1" applyAlignment="1">
      <alignment horizontal="left" vertical="center"/>
    </xf>
    <xf numFmtId="0" fontId="55" fillId="0" borderId="42" xfId="0" applyFont="1" applyBorder="1" applyAlignment="1">
      <alignment horizontal="center" vertical="center"/>
    </xf>
    <xf numFmtId="49" fontId="47" fillId="0" borderId="46" xfId="0" applyNumberFormat="1" applyFont="1" applyBorder="1" applyAlignment="1">
      <alignment horizontal="right" vertical="center"/>
    </xf>
    <xf numFmtId="49" fontId="46" fillId="0" borderId="71" xfId="0" applyNumberFormat="1" applyFont="1" applyBorder="1" applyAlignment="1">
      <alignment horizontal="right" vertical="center" wrapText="1"/>
    </xf>
    <xf numFmtId="49" fontId="47" fillId="0" borderId="71" xfId="0" applyNumberFormat="1" applyFont="1" applyBorder="1" applyAlignment="1">
      <alignment horizontal="right" vertical="center" wrapText="1"/>
    </xf>
    <xf numFmtId="0" fontId="47" fillId="0" borderId="44" xfId="0" applyFont="1" applyBorder="1" applyAlignment="1">
      <alignment horizontal="left" vertical="center"/>
    </xf>
    <xf numFmtId="0" fontId="47" fillId="0" borderId="43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53" fillId="0" borderId="48" xfId="0" applyFont="1" applyBorder="1" applyAlignment="1">
      <alignment horizontal="right" vertical="center"/>
    </xf>
    <xf numFmtId="49" fontId="47" fillId="0" borderId="71" xfId="0" applyNumberFormat="1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49" fontId="47" fillId="0" borderId="30" xfId="0" applyNumberFormat="1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right" vertical="center"/>
    </xf>
    <xf numFmtId="0" fontId="47" fillId="0" borderId="66" xfId="0" applyFont="1" applyBorder="1" applyAlignment="1">
      <alignment horizontal="center" vertical="center"/>
    </xf>
    <xf numFmtId="0" fontId="47" fillId="0" borderId="71" xfId="0" applyFont="1" applyBorder="1" applyAlignment="1">
      <alignment horizontal="right" vertical="center"/>
    </xf>
    <xf numFmtId="0" fontId="49" fillId="0" borderId="50" xfId="0" quotePrefix="1" applyFont="1" applyBorder="1" applyAlignment="1">
      <alignment horizontal="center" vertical="center"/>
    </xf>
    <xf numFmtId="0" fontId="47" fillId="0" borderId="47" xfId="0" applyFont="1" applyBorder="1" applyAlignment="1">
      <alignment horizontal="left" vertical="center"/>
    </xf>
    <xf numFmtId="0" fontId="47" fillId="0" borderId="65" xfId="0" applyFont="1" applyBorder="1" applyAlignment="1">
      <alignment vertical="center"/>
    </xf>
    <xf numFmtId="0" fontId="47" fillId="0" borderId="26" xfId="0" applyFont="1" applyBorder="1" applyAlignment="1">
      <alignment horizontal="left" vertical="center"/>
    </xf>
    <xf numFmtId="49" fontId="47" fillId="0" borderId="70" xfId="0" applyNumberFormat="1" applyFont="1" applyBorder="1" applyAlignment="1">
      <alignment horizontal="right" vertical="center"/>
    </xf>
    <xf numFmtId="0" fontId="47" fillId="0" borderId="37" xfId="0" quotePrefix="1" applyFont="1" applyBorder="1" applyAlignment="1">
      <alignment vertical="center"/>
    </xf>
    <xf numFmtId="49" fontId="47" fillId="0" borderId="72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47" fillId="0" borderId="37" xfId="0" applyFont="1" applyBorder="1" applyAlignment="1">
      <alignment horizontal="center" vertical="center"/>
    </xf>
    <xf numFmtId="49" fontId="47" fillId="0" borderId="33" xfId="0" applyNumberFormat="1" applyFont="1" applyBorder="1" applyAlignment="1">
      <alignment horizontal="right" vertical="center"/>
    </xf>
    <xf numFmtId="0" fontId="47" fillId="0" borderId="4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49" fontId="47" fillId="0" borderId="69" xfId="0" applyNumberFormat="1" applyFont="1" applyBorder="1" applyAlignment="1">
      <alignment horizontal="right" vertical="center"/>
    </xf>
    <xf numFmtId="0" fontId="47" fillId="0" borderId="44" xfId="0" applyFont="1" applyBorder="1" applyAlignment="1">
      <alignment vertical="center"/>
    </xf>
    <xf numFmtId="0" fontId="47" fillId="0" borderId="37" xfId="0" applyFont="1" applyBorder="1" applyAlignment="1">
      <alignment horizontal="left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70" xfId="0" applyNumberFormat="1" applyFont="1" applyBorder="1" applyAlignment="1">
      <alignment horizontal="left" vertical="center"/>
    </xf>
    <xf numFmtId="49" fontId="47" fillId="0" borderId="71" xfId="0" applyNumberFormat="1" applyFont="1" applyBorder="1" applyAlignment="1">
      <alignment horizontal="left" vertical="center"/>
    </xf>
    <xf numFmtId="0" fontId="47" fillId="0" borderId="48" xfId="0" applyFont="1" applyBorder="1" applyAlignment="1">
      <alignment horizontal="left" vertical="center"/>
    </xf>
    <xf numFmtId="0" fontId="47" fillId="0" borderId="66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50" xfId="0" quotePrefix="1" applyFont="1" applyBorder="1" applyAlignment="1">
      <alignment horizontal="left" vertical="center"/>
    </xf>
    <xf numFmtId="0" fontId="47" fillId="0" borderId="62" xfId="0" applyFont="1" applyBorder="1" applyAlignment="1">
      <alignment horizontal="left" vertical="center" wrapText="1"/>
    </xf>
    <xf numFmtId="49" fontId="47" fillId="0" borderId="37" xfId="0" applyNumberFormat="1" applyFont="1" applyBorder="1" applyAlignment="1">
      <alignment horizontal="left" vertical="center"/>
    </xf>
    <xf numFmtId="0" fontId="47" fillId="0" borderId="45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8" fillId="0" borderId="63" xfId="0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49" fontId="46" fillId="0" borderId="19" xfId="0" applyNumberFormat="1" applyFont="1" applyBorder="1" applyAlignment="1">
      <alignment horizontal="left" vertical="center"/>
    </xf>
    <xf numFmtId="49" fontId="47" fillId="0" borderId="25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vertical="center"/>
    </xf>
    <xf numFmtId="0" fontId="47" fillId="0" borderId="50" xfId="0" applyFont="1" applyBorder="1" applyAlignment="1">
      <alignment vertical="center"/>
    </xf>
    <xf numFmtId="0" fontId="47" fillId="0" borderId="62" xfId="0" quotePrefix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/>
    </xf>
    <xf numFmtId="0" fontId="48" fillId="0" borderId="45" xfId="0" applyFont="1" applyBorder="1" applyAlignment="1">
      <alignment horizontal="center" vertical="center"/>
    </xf>
    <xf numFmtId="0" fontId="47" fillId="0" borderId="63" xfId="0" quotePrefix="1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53" fillId="0" borderId="63" xfId="0" quotePrefix="1" applyFont="1" applyBorder="1" applyAlignment="1">
      <alignment horizontal="center" vertical="center"/>
    </xf>
    <xf numFmtId="49" fontId="47" fillId="0" borderId="29" xfId="0" applyNumberFormat="1" applyFont="1" applyBorder="1" applyAlignment="1">
      <alignment horizontal="right" vertical="center"/>
    </xf>
    <xf numFmtId="0" fontId="47" fillId="0" borderId="35" xfId="0" applyFont="1" applyBorder="1" applyAlignment="1">
      <alignment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49" xfId="0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right" vertical="center" wrapText="1"/>
    </xf>
    <xf numFmtId="0" fontId="55" fillId="0" borderId="0" xfId="0" applyFont="1" applyAlignment="1">
      <alignment horizontal="center" vertical="center"/>
    </xf>
    <xf numFmtId="14" fontId="47" fillId="0" borderId="0" xfId="0" applyNumberFormat="1" applyFont="1" applyAlignment="1">
      <alignment horizontal="center" vertical="center"/>
    </xf>
    <xf numFmtId="14" fontId="47" fillId="0" borderId="46" xfId="0" applyNumberFormat="1" applyFont="1" applyBorder="1" applyAlignment="1">
      <alignment horizontal="center" vertical="center"/>
    </xf>
    <xf numFmtId="0" fontId="47" fillId="0" borderId="65" xfId="0" applyFont="1" applyBorder="1" applyAlignment="1">
      <alignment horizontal="left" vertical="center"/>
    </xf>
    <xf numFmtId="0" fontId="42" fillId="0" borderId="46" xfId="0" applyFont="1" applyBorder="1" applyAlignment="1">
      <alignment vertical="center"/>
    </xf>
    <xf numFmtId="0" fontId="42" fillId="0" borderId="45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42" fillId="0" borderId="40" xfId="0" applyFont="1" applyBorder="1" applyAlignment="1">
      <alignment vertical="center"/>
    </xf>
    <xf numFmtId="0" fontId="48" fillId="0" borderId="46" xfId="388" applyFont="1" applyBorder="1" applyAlignment="1">
      <alignment horizontal="center" vertical="center" wrapText="1"/>
    </xf>
    <xf numFmtId="0" fontId="46" fillId="0" borderId="71" xfId="0" applyFont="1" applyBorder="1" applyAlignment="1">
      <alignment horizontal="left" vertical="center"/>
    </xf>
    <xf numFmtId="0" fontId="46" fillId="0" borderId="69" xfId="0" applyFont="1" applyBorder="1" applyAlignment="1">
      <alignment horizontal="right" vertical="center"/>
    </xf>
    <xf numFmtId="0" fontId="47" fillId="0" borderId="67" xfId="0" applyFont="1" applyBorder="1" applyAlignment="1">
      <alignment horizontal="left" vertical="center"/>
    </xf>
    <xf numFmtId="49" fontId="55" fillId="0" borderId="45" xfId="0" applyNumberFormat="1" applyFont="1" applyBorder="1" applyAlignment="1">
      <alignment horizontal="center" vertical="center"/>
    </xf>
    <xf numFmtId="0" fontId="48" fillId="0" borderId="0" xfId="388" applyFont="1" applyAlignment="1">
      <alignment horizontal="center" vertical="center" wrapText="1"/>
    </xf>
    <xf numFmtId="0" fontId="46" fillId="0" borderId="69" xfId="0" applyFont="1" applyBorder="1" applyAlignment="1">
      <alignment horizontal="left" vertical="center"/>
    </xf>
    <xf numFmtId="0" fontId="46" fillId="0" borderId="71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9" fillId="0" borderId="46" xfId="0" quotePrefix="1" applyFont="1" applyBorder="1" applyAlignment="1">
      <alignment horizontal="center" vertical="center"/>
    </xf>
    <xf numFmtId="0" fontId="47" fillId="0" borderId="70" xfId="0" applyFont="1" applyBorder="1" applyAlignment="1">
      <alignment horizontal="right" vertical="center"/>
    </xf>
    <xf numFmtId="0" fontId="47" fillId="0" borderId="64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3" fillId="0" borderId="42" xfId="0" applyFont="1" applyBorder="1" applyAlignment="1">
      <alignment vertical="center"/>
    </xf>
    <xf numFmtId="0" fontId="55" fillId="0" borderId="45" xfId="0" applyFont="1" applyBorder="1" applyAlignment="1">
      <alignment horizontal="center" vertical="center"/>
    </xf>
    <xf numFmtId="0" fontId="47" fillId="0" borderId="0" xfId="0" quotePrefix="1" applyFont="1" applyAlignment="1">
      <alignment vertical="center"/>
    </xf>
    <xf numFmtId="0" fontId="48" fillId="0" borderId="41" xfId="0" applyFont="1" applyBorder="1" applyAlignment="1">
      <alignment horizontal="right" vertical="center" wrapText="1"/>
    </xf>
    <xf numFmtId="0" fontId="42" fillId="0" borderId="45" xfId="0" applyFont="1" applyBorder="1" applyAlignment="1">
      <alignment vertical="center"/>
    </xf>
    <xf numFmtId="0" fontId="47" fillId="0" borderId="72" xfId="0" applyFont="1" applyBorder="1" applyAlignment="1">
      <alignment horizontal="right" vertical="center"/>
    </xf>
    <xf numFmtId="0" fontId="47" fillId="0" borderId="46" xfId="0" applyFont="1" applyBorder="1" applyAlignment="1">
      <alignment vertical="center"/>
    </xf>
    <xf numFmtId="0" fontId="47" fillId="0" borderId="72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center"/>
    </xf>
    <xf numFmtId="0" fontId="47" fillId="0" borderId="69" xfId="0" applyFont="1" applyBorder="1" applyAlignment="1">
      <alignment horizontal="right" vertical="center"/>
    </xf>
    <xf numFmtId="0" fontId="57" fillId="0" borderId="64" xfId="0" quotePrefix="1" applyFont="1" applyBorder="1" applyAlignment="1">
      <alignment horizontal="left" vertical="center"/>
    </xf>
    <xf numFmtId="0" fontId="57" fillId="0" borderId="35" xfId="0" quotePrefix="1" applyFont="1" applyBorder="1" applyAlignment="1">
      <alignment horizontal="left" vertical="center"/>
    </xf>
    <xf numFmtId="0" fontId="49" fillId="0" borderId="45" xfId="388" applyFont="1" applyBorder="1" applyAlignment="1">
      <alignment horizontal="center" vertical="center" wrapText="1"/>
    </xf>
    <xf numFmtId="0" fontId="49" fillId="0" borderId="46" xfId="388" applyFont="1" applyBorder="1" applyAlignment="1">
      <alignment horizontal="center" vertical="center" wrapText="1"/>
    </xf>
    <xf numFmtId="0" fontId="47" fillId="0" borderId="66" xfId="0" quotePrefix="1" applyFont="1" applyBorder="1" applyAlignment="1">
      <alignment horizontal="center" vertical="center"/>
    </xf>
    <xf numFmtId="0" fontId="47" fillId="0" borderId="67" xfId="0" quotePrefix="1" applyFont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56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0" fontId="55" fillId="0" borderId="46" xfId="388" applyFont="1" applyBorder="1" applyAlignment="1">
      <alignment horizontal="center" vertical="center"/>
    </xf>
    <xf numFmtId="0" fontId="47" fillId="0" borderId="64" xfId="0" applyFont="1" applyBorder="1" applyAlignment="1">
      <alignment vertical="center"/>
    </xf>
    <xf numFmtId="0" fontId="48" fillId="0" borderId="46" xfId="388" applyFont="1" applyBorder="1" applyAlignment="1">
      <alignment horizontal="center" vertical="center"/>
    </xf>
    <xf numFmtId="0" fontId="44" fillId="0" borderId="41" xfId="0" applyFont="1" applyBorder="1" applyAlignment="1">
      <alignment vertical="center"/>
    </xf>
    <xf numFmtId="0" fontId="47" fillId="0" borderId="66" xfId="388" applyFont="1" applyBorder="1" applyAlignment="1">
      <alignment horizontal="center" vertical="center" wrapText="1"/>
    </xf>
    <xf numFmtId="0" fontId="46" fillId="0" borderId="17" xfId="0" applyFont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62" xfId="0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/>
    </xf>
    <xf numFmtId="0" fontId="47" fillId="0" borderId="59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6" fillId="0" borderId="25" xfId="0" applyFont="1" applyBorder="1" applyAlignment="1">
      <alignment horizontal="right" vertical="center"/>
    </xf>
    <xf numFmtId="0" fontId="47" fillId="0" borderId="52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50" xfId="0" quotePrefix="1" applyFont="1" applyBorder="1" applyAlignment="1">
      <alignment vertical="center"/>
    </xf>
    <xf numFmtId="0" fontId="46" fillId="0" borderId="21" xfId="0" applyFont="1" applyBorder="1" applyAlignment="1">
      <alignment horizontal="right" vertical="center"/>
    </xf>
    <xf numFmtId="0" fontId="47" fillId="0" borderId="45" xfId="0" quotePrefix="1" applyFont="1" applyBorder="1" applyAlignment="1">
      <alignment horizontal="center" vertical="center"/>
    </xf>
    <xf numFmtId="0" fontId="46" fillId="0" borderId="29" xfId="0" applyFont="1" applyBorder="1" applyAlignment="1">
      <alignment horizontal="right" vertical="center"/>
    </xf>
    <xf numFmtId="0" fontId="46" fillId="0" borderId="72" xfId="0" applyFont="1" applyBorder="1" applyAlignment="1">
      <alignment horizontal="left" vertical="center"/>
    </xf>
    <xf numFmtId="0" fontId="46" fillId="0" borderId="42" xfId="0" applyFont="1" applyBorder="1" applyAlignment="1">
      <alignment vertical="center"/>
    </xf>
    <xf numFmtId="49" fontId="47" fillId="0" borderId="45" xfId="0" applyNumberFormat="1" applyFont="1" applyBorder="1" applyAlignment="1">
      <alignment horizontal="center" vertical="center"/>
    </xf>
    <xf numFmtId="0" fontId="46" fillId="0" borderId="75" xfId="0" applyFont="1" applyBorder="1" applyAlignment="1">
      <alignment horizontal="right" vertical="center"/>
    </xf>
    <xf numFmtId="0" fontId="49" fillId="0" borderId="63" xfId="0" quotePrefix="1" applyFont="1" applyBorder="1" applyAlignment="1">
      <alignment horizontal="center" vertical="center"/>
    </xf>
    <xf numFmtId="14" fontId="58" fillId="0" borderId="0" xfId="0" applyNumberFormat="1" applyFont="1" applyAlignment="1">
      <alignment horizontal="center" vertical="center"/>
    </xf>
    <xf numFmtId="0" fontId="48" fillId="0" borderId="45" xfId="388" applyFont="1" applyBorder="1" applyAlignment="1">
      <alignment horizontal="center" vertical="center" wrapText="1"/>
    </xf>
    <xf numFmtId="0" fontId="46" fillId="0" borderId="21" xfId="0" applyFont="1" applyBorder="1" applyAlignment="1">
      <alignment vertical="center"/>
    </xf>
    <xf numFmtId="0" fontId="47" fillId="0" borderId="55" xfId="0" applyFont="1" applyBorder="1" applyAlignment="1">
      <alignment horizontal="right" vertical="center"/>
    </xf>
    <xf numFmtId="0" fontId="47" fillId="0" borderId="78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47" xfId="0" quotePrefix="1" applyFont="1" applyBorder="1" applyAlignment="1">
      <alignment horizontal="left" vertical="center"/>
    </xf>
    <xf numFmtId="0" fontId="49" fillId="0" borderId="37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47" xfId="0" quotePrefix="1" applyFont="1" applyBorder="1" applyAlignment="1">
      <alignment vertical="center"/>
    </xf>
    <xf numFmtId="49" fontId="47" fillId="0" borderId="27" xfId="0" applyNumberFormat="1" applyFont="1" applyBorder="1" applyAlignment="1">
      <alignment horizontal="right" vertical="center"/>
    </xf>
    <xf numFmtId="49" fontId="47" fillId="0" borderId="72" xfId="0" applyNumberFormat="1" applyFont="1" applyBorder="1" applyAlignment="1">
      <alignment horizontal="left" vertical="center"/>
    </xf>
    <xf numFmtId="0" fontId="49" fillId="0" borderId="44" xfId="388" applyFont="1" applyBorder="1" applyAlignment="1">
      <alignment horizontal="center" vertical="center" wrapText="1"/>
    </xf>
    <xf numFmtId="49" fontId="53" fillId="0" borderId="44" xfId="0" applyNumberFormat="1" applyFont="1" applyBorder="1" applyAlignment="1">
      <alignment horizontal="center" vertical="center"/>
    </xf>
    <xf numFmtId="0" fontId="49" fillId="0" borderId="45" xfId="0" quotePrefix="1" applyFont="1" applyBorder="1" applyAlignment="1">
      <alignment horizontal="center" vertical="center"/>
    </xf>
    <xf numFmtId="49" fontId="53" fillId="0" borderId="61" xfId="0" applyNumberFormat="1" applyFont="1" applyBorder="1" applyAlignment="1">
      <alignment horizontal="center" vertical="center"/>
    </xf>
    <xf numFmtId="0" fontId="48" fillId="0" borderId="42" xfId="0" applyFont="1" applyBorder="1" applyAlignment="1">
      <alignment vertical="center"/>
    </xf>
    <xf numFmtId="0" fontId="47" fillId="0" borderId="67" xfId="0" applyFont="1" applyBorder="1" applyAlignment="1">
      <alignment vertical="center"/>
    </xf>
    <xf numFmtId="0" fontId="48" fillId="0" borderId="50" xfId="0" applyFont="1" applyBorder="1" applyAlignment="1">
      <alignment horizontal="center" vertical="center"/>
    </xf>
    <xf numFmtId="14" fontId="49" fillId="0" borderId="35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46" fillId="0" borderId="35" xfId="0" applyFont="1" applyBorder="1" applyAlignment="1">
      <alignment vertical="center"/>
    </xf>
    <xf numFmtId="49" fontId="46" fillId="0" borderId="32" xfId="0" applyNumberFormat="1" applyFont="1" applyBorder="1" applyAlignment="1">
      <alignment horizontal="right" vertical="center"/>
    </xf>
    <xf numFmtId="0" fontId="47" fillId="0" borderId="68" xfId="0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0" fontId="53" fillId="0" borderId="5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27" borderId="52" xfId="0" quotePrefix="1" applyFont="1" applyFill="1" applyBorder="1" applyAlignment="1">
      <alignment vertical="center"/>
    </xf>
    <xf numFmtId="0" fontId="46" fillId="27" borderId="38" xfId="0" applyFont="1" applyFill="1" applyBorder="1" applyAlignment="1">
      <alignment vertical="center"/>
    </xf>
    <xf numFmtId="0" fontId="46" fillId="27" borderId="36" xfId="0" applyFont="1" applyFill="1" applyBorder="1" applyAlignment="1">
      <alignment vertical="center"/>
    </xf>
    <xf numFmtId="0" fontId="46" fillId="27" borderId="38" xfId="0" quotePrefix="1" applyFont="1" applyFill="1" applyBorder="1" applyAlignment="1">
      <alignment vertical="center"/>
    </xf>
    <xf numFmtId="0" fontId="46" fillId="27" borderId="35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7" xfId="0" applyFont="1" applyFill="1" applyBorder="1" applyAlignment="1">
      <alignment vertical="center"/>
    </xf>
    <xf numFmtId="0" fontId="46" fillId="27" borderId="0" xfId="0" applyFont="1" applyFill="1" applyAlignment="1">
      <alignment horizontal="center" vertical="center"/>
    </xf>
    <xf numFmtId="0" fontId="46" fillId="27" borderId="35" xfId="0" quotePrefix="1" applyFont="1" applyFill="1" applyBorder="1" applyAlignment="1">
      <alignment vertical="center"/>
    </xf>
    <xf numFmtId="0" fontId="46" fillId="27" borderId="37" xfId="0" quotePrefix="1" applyFont="1" applyFill="1" applyBorder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4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37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37" xfId="0" applyFont="1" applyFill="1" applyBorder="1" applyAlignment="1">
      <alignment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66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left" vertical="center"/>
    </xf>
    <xf numFmtId="0" fontId="47" fillId="27" borderId="42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vertical="center"/>
    </xf>
    <xf numFmtId="0" fontId="47" fillId="27" borderId="43" xfId="0" applyFont="1" applyFill="1" applyBorder="1" applyAlignment="1">
      <alignment vertical="center"/>
    </xf>
    <xf numFmtId="0" fontId="47" fillId="27" borderId="35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vertical="center"/>
    </xf>
    <xf numFmtId="0" fontId="47" fillId="27" borderId="60" xfId="0" applyFont="1" applyFill="1" applyBorder="1" applyAlignment="1">
      <alignment horizontal="center" vertical="center"/>
    </xf>
    <xf numFmtId="0" fontId="47" fillId="27" borderId="49" xfId="0" applyFont="1" applyFill="1" applyBorder="1" applyAlignment="1">
      <alignment horizontal="right" vertical="center"/>
    </xf>
    <xf numFmtId="0" fontId="47" fillId="27" borderId="50" xfId="0" applyFont="1" applyFill="1" applyBorder="1" applyAlignment="1">
      <alignment horizontal="left" vertical="center"/>
    </xf>
    <xf numFmtId="0" fontId="48" fillId="27" borderId="45" xfId="0" applyFont="1" applyFill="1" applyBorder="1" applyAlignment="1">
      <alignment horizontal="center" vertical="center"/>
    </xf>
    <xf numFmtId="0" fontId="47" fillId="27" borderId="41" xfId="0" applyFont="1" applyFill="1" applyBorder="1" applyAlignment="1">
      <alignment horizontal="center" vertical="center"/>
    </xf>
    <xf numFmtId="0" fontId="47" fillId="27" borderId="64" xfId="0" applyFont="1" applyFill="1" applyBorder="1" applyAlignment="1">
      <alignment vertical="center"/>
    </xf>
    <xf numFmtId="0" fontId="47" fillId="27" borderId="45" xfId="0" applyFont="1" applyFill="1" applyBorder="1" applyAlignment="1">
      <alignment vertical="center"/>
    </xf>
    <xf numFmtId="0" fontId="47" fillId="27" borderId="45" xfId="0" applyFont="1" applyFill="1" applyBorder="1" applyAlignment="1">
      <alignment horizontal="left" vertical="center"/>
    </xf>
    <xf numFmtId="0" fontId="48" fillId="27" borderId="35" xfId="0" applyFont="1" applyFill="1" applyBorder="1" applyAlignment="1">
      <alignment horizontal="center" vertical="center"/>
    </xf>
    <xf numFmtId="0" fontId="48" fillId="27" borderId="45" xfId="0" applyFont="1" applyFill="1" applyBorder="1" applyAlignment="1">
      <alignment vertical="center"/>
    </xf>
    <xf numFmtId="0" fontId="42" fillId="27" borderId="41" xfId="0" applyFont="1" applyFill="1" applyBorder="1" applyAlignment="1">
      <alignment horizontal="center" vertical="center"/>
    </xf>
    <xf numFmtId="0" fontId="47" fillId="27" borderId="48" xfId="0" applyFont="1" applyFill="1" applyBorder="1" applyAlignment="1">
      <alignment horizontal="center" vertical="center"/>
    </xf>
    <xf numFmtId="0" fontId="47" fillId="27" borderId="49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vertical="center"/>
    </xf>
    <xf numFmtId="0" fontId="47" fillId="27" borderId="34" xfId="0" applyFont="1" applyFill="1" applyBorder="1" applyAlignment="1">
      <alignment vertical="center"/>
    </xf>
    <xf numFmtId="0" fontId="47" fillId="27" borderId="52" xfId="0" applyFont="1" applyFill="1" applyBorder="1" applyAlignment="1">
      <alignment horizontal="left" vertical="center"/>
    </xf>
    <xf numFmtId="0" fontId="47" fillId="27" borderId="39" xfId="0" applyFont="1" applyFill="1" applyBorder="1" applyAlignment="1">
      <alignment horizontal="left" vertical="center"/>
    </xf>
    <xf numFmtId="0" fontId="47" fillId="27" borderId="50" xfId="0" quotePrefix="1" applyFont="1" applyFill="1" applyBorder="1" applyAlignment="1">
      <alignment vertical="center"/>
    </xf>
    <xf numFmtId="0" fontId="42" fillId="27" borderId="36" xfId="0" applyFont="1" applyFill="1" applyBorder="1" applyAlignment="1">
      <alignment horizontal="left" vertical="center"/>
    </xf>
    <xf numFmtId="0" fontId="53" fillId="27" borderId="35" xfId="0" quotePrefix="1" applyFont="1" applyFill="1" applyBorder="1" applyAlignment="1">
      <alignment horizontal="center" vertical="center"/>
    </xf>
    <xf numFmtId="0" fontId="47" fillId="27" borderId="45" xfId="0" quotePrefix="1" applyFont="1" applyFill="1" applyBorder="1" applyAlignment="1">
      <alignment horizontal="center" vertical="center"/>
    </xf>
    <xf numFmtId="0" fontId="53" fillId="27" borderId="37" xfId="0" applyFont="1" applyFill="1" applyBorder="1" applyAlignment="1">
      <alignment horizontal="center" vertical="center"/>
    </xf>
    <xf numFmtId="0" fontId="47" fillId="27" borderId="60" xfId="0" quotePrefix="1" applyFont="1" applyFill="1" applyBorder="1" applyAlignment="1">
      <alignment horizontal="center" vertical="center"/>
    </xf>
    <xf numFmtId="0" fontId="47" fillId="27" borderId="41" xfId="0" quotePrefix="1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 wrapText="1"/>
    </xf>
    <xf numFmtId="0" fontId="42" fillId="27" borderId="37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62" xfId="0" applyFont="1" applyFill="1" applyBorder="1" applyAlignment="1">
      <alignment horizontal="left" vertical="center"/>
    </xf>
    <xf numFmtId="0" fontId="47" fillId="27" borderId="61" xfId="0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left" vertical="center"/>
    </xf>
    <xf numFmtId="0" fontId="46" fillId="27" borderId="42" xfId="0" applyFont="1" applyFill="1" applyBorder="1" applyAlignment="1">
      <alignment vertical="center"/>
    </xf>
    <xf numFmtId="0" fontId="48" fillId="27" borderId="42" xfId="0" applyFont="1" applyFill="1" applyBorder="1" applyAlignment="1">
      <alignment horizontal="center" vertical="center"/>
    </xf>
    <xf numFmtId="0" fontId="47" fillId="27" borderId="50" xfId="388" applyFont="1" applyFill="1" applyBorder="1" applyAlignment="1">
      <alignment horizontal="left" vertical="center" wrapText="1"/>
    </xf>
    <xf numFmtId="0" fontId="47" fillId="27" borderId="45" xfId="388" applyFont="1" applyFill="1" applyBorder="1" applyAlignment="1">
      <alignment horizontal="center" vertical="center"/>
    </xf>
    <xf numFmtId="0" fontId="47" fillId="27" borderId="64" xfId="0" applyFont="1" applyFill="1" applyBorder="1" applyAlignment="1">
      <alignment horizontal="left" vertical="center"/>
    </xf>
    <xf numFmtId="0" fontId="47" fillId="27" borderId="43" xfId="0" applyFont="1" applyFill="1" applyBorder="1" applyAlignment="1">
      <alignment horizontal="center" vertical="center"/>
    </xf>
    <xf numFmtId="49" fontId="47" fillId="27" borderId="62" xfId="0" applyNumberFormat="1" applyFont="1" applyFill="1" applyBorder="1" applyAlignment="1">
      <alignment horizontal="left" vertical="center"/>
    </xf>
    <xf numFmtId="49" fontId="47" fillId="27" borderId="45" xfId="0" applyNumberFormat="1" applyFont="1" applyFill="1" applyBorder="1" applyAlignment="1">
      <alignment horizontal="center" vertical="center"/>
    </xf>
    <xf numFmtId="0" fontId="47" fillId="27" borderId="63" xfId="0" applyFont="1" applyFill="1" applyBorder="1" applyAlignment="1">
      <alignment horizontal="center" vertical="center"/>
    </xf>
    <xf numFmtId="0" fontId="49" fillId="27" borderId="63" xfId="0" quotePrefix="1" applyFont="1" applyFill="1" applyBorder="1" applyAlignment="1">
      <alignment horizontal="center" vertical="center"/>
    </xf>
    <xf numFmtId="49" fontId="47" fillId="27" borderId="63" xfId="0" applyNumberFormat="1" applyFont="1" applyFill="1" applyBorder="1" applyAlignment="1">
      <alignment horizontal="center" vertical="center"/>
    </xf>
    <xf numFmtId="0" fontId="47" fillId="27" borderId="63" xfId="0" quotePrefix="1" applyFont="1" applyFill="1" applyBorder="1" applyAlignment="1">
      <alignment horizontal="center" vertical="center"/>
    </xf>
    <xf numFmtId="0" fontId="55" fillId="27" borderId="61" xfId="0" applyFont="1" applyFill="1" applyBorder="1" applyAlignment="1">
      <alignment horizontal="center" vertical="center"/>
    </xf>
    <xf numFmtId="0" fontId="53" fillId="27" borderId="45" xfId="388" applyFont="1" applyFill="1" applyBorder="1" applyAlignment="1">
      <alignment horizontal="center" vertical="center"/>
    </xf>
    <xf numFmtId="14" fontId="47" fillId="27" borderId="0" xfId="0" applyNumberFormat="1" applyFont="1" applyFill="1" applyAlignment="1">
      <alignment horizontal="center" vertical="center"/>
    </xf>
    <xf numFmtId="14" fontId="58" fillId="27" borderId="0" xfId="0" applyNumberFormat="1" applyFont="1" applyFill="1" applyAlignment="1">
      <alignment horizontal="center" vertical="center"/>
    </xf>
    <xf numFmtId="0" fontId="42" fillId="27" borderId="41" xfId="388" applyFont="1" applyFill="1" applyBorder="1" applyAlignment="1">
      <alignment horizontal="center" vertical="center"/>
    </xf>
    <xf numFmtId="0" fontId="47" fillId="27" borderId="61" xfId="0" applyFont="1" applyFill="1" applyBorder="1" applyAlignment="1">
      <alignment horizontal="right" vertical="center"/>
    </xf>
    <xf numFmtId="0" fontId="47" fillId="27" borderId="50" xfId="388" applyFont="1" applyFill="1" applyBorder="1" applyAlignment="1">
      <alignment horizontal="left" vertical="center"/>
    </xf>
    <xf numFmtId="0" fontId="48" fillId="27" borderId="45" xfId="388" applyFont="1" applyFill="1" applyBorder="1" applyAlignment="1">
      <alignment horizontal="center" vertical="center" wrapText="1"/>
    </xf>
    <xf numFmtId="0" fontId="42" fillId="27" borderId="0" xfId="0" applyFont="1" applyFill="1" applyAlignment="1">
      <alignment vertical="center"/>
    </xf>
    <xf numFmtId="0" fontId="42" fillId="27" borderId="40" xfId="0" applyFont="1" applyFill="1" applyBorder="1" applyAlignment="1">
      <alignment vertical="center"/>
    </xf>
    <xf numFmtId="0" fontId="47" fillId="27" borderId="41" xfId="388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left" vertical="center" wrapText="1"/>
    </xf>
    <xf numFmtId="0" fontId="48" fillId="27" borderId="35" xfId="0" applyFont="1" applyFill="1" applyBorder="1" applyAlignment="1">
      <alignment vertical="center"/>
    </xf>
    <xf numFmtId="0" fontId="48" fillId="27" borderId="0" xfId="0" applyFont="1" applyFill="1" applyAlignment="1">
      <alignment vertical="center"/>
    </xf>
    <xf numFmtId="0" fontId="49" fillId="27" borderId="45" xfId="388" applyFont="1" applyFill="1" applyBorder="1" applyAlignment="1">
      <alignment horizontal="center" vertical="center" wrapText="1"/>
    </xf>
    <xf numFmtId="0" fontId="47" fillId="27" borderId="44" xfId="0" applyFont="1" applyFill="1" applyBorder="1" applyAlignment="1">
      <alignment horizontal="center" vertical="center"/>
    </xf>
    <xf numFmtId="0" fontId="48" fillId="27" borderId="45" xfId="388" applyFont="1" applyFill="1" applyBorder="1" applyAlignment="1">
      <alignment horizontal="center" vertical="center"/>
    </xf>
    <xf numFmtId="0" fontId="46" fillId="27" borderId="40" xfId="0" applyFont="1" applyFill="1" applyBorder="1" applyAlignment="1">
      <alignment horizontal="right" vertical="center"/>
    </xf>
    <xf numFmtId="0" fontId="46" fillId="27" borderId="48" xfId="0" applyFont="1" applyFill="1" applyBorder="1" applyAlignment="1">
      <alignment horizontal="right" vertical="center"/>
    </xf>
    <xf numFmtId="0" fontId="46" fillId="27" borderId="49" xfId="0" applyFont="1" applyFill="1" applyBorder="1" applyAlignment="1">
      <alignment horizontal="right" vertical="center"/>
    </xf>
    <xf numFmtId="0" fontId="48" fillId="27" borderId="41" xfId="388" applyFont="1" applyFill="1" applyBorder="1" applyAlignment="1">
      <alignment horizontal="center" vertical="center" wrapText="1"/>
    </xf>
    <xf numFmtId="0" fontId="47" fillId="27" borderId="69" xfId="0" applyFont="1" applyFill="1" applyBorder="1" applyAlignment="1">
      <alignment horizontal="center" vertical="center"/>
    </xf>
    <xf numFmtId="0" fontId="47" fillId="27" borderId="50" xfId="0" applyFont="1" applyFill="1" applyBorder="1" applyAlignment="1">
      <alignment horizontal="left" vertical="center" wrapText="1"/>
    </xf>
    <xf numFmtId="0" fontId="43" fillId="27" borderId="0" xfId="0" applyFont="1" applyFill="1" applyAlignment="1">
      <alignment vertical="center"/>
    </xf>
    <xf numFmtId="0" fontId="46" fillId="27" borderId="71" xfId="0" applyFont="1" applyFill="1" applyBorder="1" applyAlignment="1">
      <alignment horizontal="center" vertical="center"/>
    </xf>
    <xf numFmtId="0" fontId="48" fillId="27" borderId="45" xfId="0" applyFont="1" applyFill="1" applyBorder="1" applyAlignment="1">
      <alignment horizontal="center" vertical="center" wrapText="1"/>
    </xf>
    <xf numFmtId="0" fontId="43" fillId="27" borderId="44" xfId="0" applyFont="1" applyFill="1" applyBorder="1" applyAlignment="1">
      <alignment vertical="center"/>
    </xf>
    <xf numFmtId="0" fontId="62" fillId="27" borderId="18" xfId="0" applyFont="1" applyFill="1" applyBorder="1" applyAlignment="1">
      <alignment vertical="center"/>
    </xf>
    <xf numFmtId="0" fontId="47" fillId="27" borderId="34" xfId="0" applyFont="1" applyFill="1" applyBorder="1" applyAlignment="1">
      <alignment horizontal="right" vertical="center"/>
    </xf>
    <xf numFmtId="0" fontId="47" fillId="27" borderId="76" xfId="0" applyFont="1" applyFill="1" applyBorder="1" applyAlignment="1">
      <alignment horizontal="right" vertical="center"/>
    </xf>
    <xf numFmtId="0" fontId="47" fillId="27" borderId="58" xfId="0" applyFont="1" applyFill="1" applyBorder="1" applyAlignment="1">
      <alignment horizontal="right" vertical="center"/>
    </xf>
    <xf numFmtId="0" fontId="47" fillId="27" borderId="52" xfId="0" applyFont="1" applyFill="1" applyBorder="1" applyAlignment="1">
      <alignment horizontal="center" vertical="center"/>
    </xf>
    <xf numFmtId="0" fontId="47" fillId="27" borderId="38" xfId="0" applyFont="1" applyFill="1" applyBorder="1" applyAlignment="1">
      <alignment horizontal="center" vertical="center"/>
    </xf>
    <xf numFmtId="0" fontId="46" fillId="27" borderId="22" xfId="0" applyFont="1" applyFill="1" applyBorder="1" applyAlignment="1">
      <alignment horizontal="center" vertical="center"/>
    </xf>
    <xf numFmtId="0" fontId="46" fillId="27" borderId="23" xfId="0" applyFont="1" applyFill="1" applyBorder="1" applyAlignment="1">
      <alignment horizontal="center" vertical="center"/>
    </xf>
    <xf numFmtId="0" fontId="46" fillId="27" borderId="69" xfId="0" applyFont="1" applyFill="1" applyBorder="1" applyAlignment="1">
      <alignment horizontal="center" vertical="center"/>
    </xf>
    <xf numFmtId="0" fontId="46" fillId="27" borderId="24" xfId="0" applyFont="1" applyFill="1" applyBorder="1" applyAlignment="1">
      <alignment horizontal="center" vertical="center"/>
    </xf>
    <xf numFmtId="0" fontId="47" fillId="0" borderId="40" xfId="0" applyFont="1" applyBorder="1" applyAlignment="1">
      <alignment vertical="center"/>
    </xf>
    <xf numFmtId="0" fontId="47" fillId="0" borderId="37" xfId="388" applyFont="1" applyBorder="1" applyAlignment="1">
      <alignment horizontal="center" vertical="center" wrapText="1"/>
    </xf>
    <xf numFmtId="0" fontId="47" fillId="0" borderId="0" xfId="388" applyFont="1" applyAlignment="1">
      <alignment horizontal="center" vertical="center" wrapText="1"/>
    </xf>
    <xf numFmtId="0" fontId="48" fillId="0" borderId="40" xfId="388" applyFont="1" applyBorder="1" applyAlignment="1">
      <alignment horizontal="center" vertical="center" wrapText="1"/>
    </xf>
    <xf numFmtId="0" fontId="48" fillId="0" borderId="0" xfId="388" applyFont="1" applyAlignment="1">
      <alignment horizontal="left" vertical="center" wrapText="1"/>
    </xf>
    <xf numFmtId="0" fontId="63" fillId="0" borderId="0" xfId="388" applyFont="1" applyAlignment="1">
      <alignment horizontal="center" vertical="center" wrapText="1"/>
    </xf>
    <xf numFmtId="0" fontId="47" fillId="0" borderId="43" xfId="0" quotePrefix="1" applyFont="1" applyBorder="1" applyAlignment="1">
      <alignment vertical="center"/>
    </xf>
    <xf numFmtId="0" fontId="47" fillId="0" borderId="65" xfId="0" quotePrefix="1" applyFont="1" applyBorder="1" applyAlignment="1">
      <alignment horizontal="left" vertical="center"/>
    </xf>
    <xf numFmtId="0" fontId="49" fillId="0" borderId="41" xfId="0" quotePrefix="1" applyFont="1" applyBorder="1" applyAlignment="1">
      <alignment horizontal="center" vertical="center"/>
    </xf>
    <xf numFmtId="0" fontId="53" fillId="0" borderId="41" xfId="0" quotePrefix="1" applyFont="1" applyBorder="1" applyAlignment="1">
      <alignment horizontal="center" vertical="center"/>
    </xf>
    <xf numFmtId="0" fontId="46" fillId="27" borderId="36" xfId="0" quotePrefix="1" applyFont="1" applyFill="1" applyBorder="1" applyAlignment="1">
      <alignment vertical="center"/>
    </xf>
    <xf numFmtId="0" fontId="46" fillId="27" borderId="33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71" xfId="0" applyFont="1" applyFill="1" applyBorder="1" applyAlignment="1">
      <alignment horizontal="left" vertical="center"/>
    </xf>
    <xf numFmtId="0" fontId="46" fillId="27" borderId="18" xfId="0" applyFont="1" applyFill="1" applyBorder="1" applyAlignment="1">
      <alignment horizontal="left" vertical="center"/>
    </xf>
    <xf numFmtId="0" fontId="46" fillId="27" borderId="69" xfId="0" applyFont="1" applyFill="1" applyBorder="1" applyAlignment="1">
      <alignment horizontal="left" vertical="center"/>
    </xf>
    <xf numFmtId="0" fontId="46" fillId="27" borderId="71" xfId="0" applyFont="1" applyFill="1" applyBorder="1" applyAlignment="1">
      <alignment horizontal="left" vertical="center"/>
    </xf>
    <xf numFmtId="0" fontId="46" fillId="27" borderId="72" xfId="0" applyFont="1" applyFill="1" applyBorder="1" applyAlignment="1">
      <alignment horizontal="left" vertical="center"/>
    </xf>
    <xf numFmtId="0" fontId="47" fillId="27" borderId="70" xfId="0" applyFont="1" applyFill="1" applyBorder="1" applyAlignment="1">
      <alignment horizontal="left" vertical="center"/>
    </xf>
    <xf numFmtId="0" fontId="47" fillId="27" borderId="72" xfId="0" applyFont="1" applyFill="1" applyBorder="1" applyAlignment="1">
      <alignment horizontal="left" vertical="center"/>
    </xf>
    <xf numFmtId="0" fontId="53" fillId="27" borderId="45" xfId="0" quotePrefix="1" applyFont="1" applyFill="1" applyBorder="1" applyAlignment="1">
      <alignment horizontal="center" vertical="center"/>
    </xf>
    <xf numFmtId="0" fontId="47" fillId="27" borderId="41" xfId="388" applyFont="1" applyFill="1" applyBorder="1" applyAlignment="1">
      <alignment horizontal="center" vertical="center" wrapText="1"/>
    </xf>
    <xf numFmtId="0" fontId="47" fillId="27" borderId="62" xfId="0" applyFont="1" applyFill="1" applyBorder="1" applyAlignment="1">
      <alignment horizontal="center" vertical="center"/>
    </xf>
    <xf numFmtId="0" fontId="47" fillId="27" borderId="78" xfId="0" applyFont="1" applyFill="1" applyBorder="1" applyAlignment="1">
      <alignment horizontal="left" vertical="center"/>
    </xf>
    <xf numFmtId="0" fontId="44" fillId="0" borderId="63" xfId="0" quotePrefix="1" applyFont="1" applyBorder="1" applyAlignment="1">
      <alignment horizontal="center" vertical="center"/>
    </xf>
    <xf numFmtId="0" fontId="44" fillId="27" borderId="63" xfId="0" quotePrefix="1" applyFont="1" applyFill="1" applyBorder="1" applyAlignment="1">
      <alignment horizontal="center" vertical="center"/>
    </xf>
    <xf numFmtId="0" fontId="47" fillId="28" borderId="45" xfId="0" applyFont="1" applyFill="1" applyBorder="1" applyAlignment="1">
      <alignment horizontal="center" vertical="center"/>
    </xf>
    <xf numFmtId="0" fontId="47" fillId="28" borderId="50" xfId="0" quotePrefix="1" applyFont="1" applyFill="1" applyBorder="1" applyAlignment="1">
      <alignment horizontal="left" vertical="center"/>
    </xf>
    <xf numFmtId="0" fontId="42" fillId="28" borderId="41" xfId="0" applyFont="1" applyFill="1" applyBorder="1" applyAlignment="1">
      <alignment horizontal="center" vertical="center"/>
    </xf>
    <xf numFmtId="0" fontId="47" fillId="28" borderId="50" xfId="0" applyFont="1" applyFill="1" applyBorder="1" applyAlignment="1">
      <alignment horizontal="left" vertical="center"/>
    </xf>
    <xf numFmtId="0" fontId="47" fillId="28" borderId="44" xfId="0" applyFont="1" applyFill="1" applyBorder="1" applyAlignment="1">
      <alignment horizontal="center" vertical="center"/>
    </xf>
    <xf numFmtId="0" fontId="85" fillId="28" borderId="45" xfId="0" applyFont="1" applyFill="1" applyBorder="1" applyAlignment="1">
      <alignment horizontal="center" vertical="center"/>
    </xf>
    <xf numFmtId="0" fontId="83" fillId="28" borderId="41" xfId="0" applyFont="1" applyFill="1" applyBorder="1" applyAlignment="1">
      <alignment horizontal="center" vertical="center"/>
    </xf>
    <xf numFmtId="0" fontId="43" fillId="28" borderId="0" xfId="0" applyFont="1" applyFill="1" applyAlignment="1">
      <alignment vertical="center"/>
    </xf>
    <xf numFmtId="0" fontId="47" fillId="28" borderId="51" xfId="0" applyFont="1" applyFill="1" applyBorder="1" applyAlignment="1">
      <alignment vertical="center"/>
    </xf>
    <xf numFmtId="0" fontId="47" fillId="28" borderId="56" xfId="0" applyFont="1" applyFill="1" applyBorder="1" applyAlignment="1">
      <alignment horizontal="center" vertical="center"/>
    </xf>
    <xf numFmtId="0" fontId="82" fillId="28" borderId="61" xfId="0" applyFont="1" applyFill="1" applyBorder="1" applyAlignment="1">
      <alignment horizontal="center" vertical="center"/>
    </xf>
    <xf numFmtId="0" fontId="47" fillId="28" borderId="0" xfId="0" applyFont="1" applyFill="1" applyAlignment="1">
      <alignment horizontal="center" vertical="center"/>
    </xf>
    <xf numFmtId="0" fontId="80" fillId="28" borderId="62" xfId="0" applyFont="1" applyFill="1" applyBorder="1" applyAlignment="1">
      <alignment horizontal="left" vertical="center"/>
    </xf>
    <xf numFmtId="0" fontId="80" fillId="28" borderId="63" xfId="0" applyFont="1" applyFill="1" applyBorder="1" applyAlignment="1">
      <alignment horizontal="center" vertical="center"/>
    </xf>
    <xf numFmtId="0" fontId="47" fillId="28" borderId="41" xfId="0" applyFont="1" applyFill="1" applyBorder="1" applyAlignment="1">
      <alignment horizontal="center" vertical="center"/>
    </xf>
    <xf numFmtId="0" fontId="85" fillId="28" borderId="63" xfId="0" applyFont="1" applyFill="1" applyBorder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6" fillId="27" borderId="35" xfId="0" applyFont="1" applyFill="1" applyBorder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7" xfId="0" applyFont="1" applyFill="1" applyBorder="1" applyAlignment="1">
      <alignment vertical="center"/>
    </xf>
    <xf numFmtId="0" fontId="46" fillId="27" borderId="0" xfId="0" applyFont="1" applyFill="1" applyAlignment="1">
      <alignment horizontal="center" vertical="center" wrapText="1"/>
    </xf>
    <xf numFmtId="0" fontId="48" fillId="27" borderId="44" xfId="0" applyFont="1" applyFill="1" applyBorder="1" applyAlignment="1">
      <alignment horizontal="center" vertical="center" wrapText="1"/>
    </xf>
    <xf numFmtId="0" fontId="48" fillId="27" borderId="46" xfId="0" applyFont="1" applyFill="1" applyBorder="1" applyAlignment="1">
      <alignment horizontal="center" vertical="center" wrapText="1"/>
    </xf>
    <xf numFmtId="0" fontId="46" fillId="27" borderId="22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vertical="center"/>
    </xf>
    <xf numFmtId="0" fontId="47" fillId="0" borderId="44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27" borderId="44" xfId="0" applyFont="1" applyFill="1" applyBorder="1" applyAlignment="1">
      <alignment horizontal="center" vertical="center"/>
    </xf>
    <xf numFmtId="0" fontId="48" fillId="27" borderId="46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53" xfId="0" applyFont="1" applyBorder="1" applyAlignment="1">
      <alignment horizontal="right" vertical="center"/>
    </xf>
    <xf numFmtId="0" fontId="46" fillId="27" borderId="35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6" fillId="27" borderId="37" xfId="0" applyFont="1" applyFill="1" applyBorder="1" applyAlignment="1">
      <alignment horizontal="center" vertical="center"/>
    </xf>
    <xf numFmtId="0" fontId="85" fillId="29" borderId="63" xfId="0" applyFont="1" applyFill="1" applyBorder="1" applyAlignment="1">
      <alignment horizontal="center" vertical="center"/>
    </xf>
    <xf numFmtId="0" fontId="80" fillId="29" borderId="82" xfId="0" applyFont="1" applyFill="1" applyBorder="1" applyAlignment="1">
      <alignment horizontal="left" vertical="center"/>
    </xf>
    <xf numFmtId="0" fontId="80" fillId="29" borderId="61" xfId="0" applyFont="1" applyFill="1" applyBorder="1" applyAlignment="1">
      <alignment horizontal="center" vertical="center"/>
    </xf>
    <xf numFmtId="0" fontId="52" fillId="29" borderId="63" xfId="0" applyFont="1" applyFill="1" applyBorder="1" applyAlignment="1">
      <alignment horizontal="center" vertical="center"/>
    </xf>
    <xf numFmtId="0" fontId="80" fillId="29" borderId="62" xfId="0" applyFont="1" applyFill="1" applyBorder="1" applyAlignment="1">
      <alignment horizontal="left" vertical="center"/>
    </xf>
    <xf numFmtId="0" fontId="47" fillId="29" borderId="47" xfId="0" applyFont="1" applyFill="1" applyBorder="1" applyAlignment="1">
      <alignment horizontal="left" vertical="center"/>
    </xf>
    <xf numFmtId="0" fontId="47" fillId="29" borderId="41" xfId="0" applyFont="1" applyFill="1" applyBorder="1" applyAlignment="1">
      <alignment horizontal="center" vertical="center"/>
    </xf>
    <xf numFmtId="0" fontId="47" fillId="29" borderId="42" xfId="0" applyFont="1" applyFill="1" applyBorder="1" applyAlignment="1">
      <alignment horizontal="left" vertical="center"/>
    </xf>
    <xf numFmtId="49" fontId="47" fillId="29" borderId="62" xfId="0" applyNumberFormat="1" applyFont="1" applyFill="1" applyBorder="1" applyAlignment="1">
      <alignment horizontal="left" vertical="center"/>
    </xf>
    <xf numFmtId="0" fontId="47" fillId="29" borderId="61" xfId="0" applyFont="1" applyFill="1" applyBorder="1" applyAlignment="1">
      <alignment horizontal="right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B1AAD6EB-D37C-41E4-AB42-3CF78815D2EA}"/>
    <cellStyle name="60% - Accent1 3" xfId="128" xr:uid="{00000000-0005-0000-0000-00007F000000}"/>
    <cellStyle name="60% - Accent1 3 2" xfId="390" xr:uid="{09E1D6AA-72B9-4730-9EA7-689BA7B031AC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8F82B3C6-4390-46EF-94DE-37406455308D}"/>
    <cellStyle name="60% - Accent2 3" xfId="136" xr:uid="{00000000-0005-0000-0000-000087000000}"/>
    <cellStyle name="60% - Accent2 3 2" xfId="392" xr:uid="{4AF01CBA-67B9-45DA-95D8-479D5B0AD15F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2DE1DA9B-1F8E-4206-A5C7-3FA782111E1B}"/>
    <cellStyle name="60% - Accent3 3" xfId="144" xr:uid="{00000000-0005-0000-0000-00008F000000}"/>
    <cellStyle name="60% - Accent3 3 2" xfId="394" xr:uid="{3EC11661-468E-4043-9AE9-B08C2078DEC6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E7C184E8-3A62-41E1-9547-566E63325B53}"/>
    <cellStyle name="60% - Accent4 3" xfId="152" xr:uid="{00000000-0005-0000-0000-000097000000}"/>
    <cellStyle name="60% - Accent4 3 2" xfId="396" xr:uid="{5807AAA0-72F6-498B-A69D-151117E8FBC3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720CD9D8-BF91-4C68-AC75-A02C1555FAEB}"/>
    <cellStyle name="60% - Accent5 3" xfId="160" xr:uid="{00000000-0005-0000-0000-00009F000000}"/>
    <cellStyle name="60% - Accent5 3 2" xfId="398" xr:uid="{266996DE-5300-4B70-BDD6-7BC2E93A16B2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DB1239FF-CCDE-4877-81DE-5024C5C57A13}"/>
    <cellStyle name="60% - Accent6 3" xfId="168" xr:uid="{00000000-0005-0000-0000-0000A7000000}"/>
    <cellStyle name="60% - Accent6 3 2" xfId="400" xr:uid="{2A624649-82B4-45EC-9EE5-8F1092DCA3AD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FD0C0D83-A70C-4F14-A4A9-F63C45E1B0E5}"/>
    <cellStyle name="Accent1 3" xfId="176" xr:uid="{00000000-0005-0000-0000-0000AF000000}"/>
    <cellStyle name="Accent1 3 2" xfId="402" xr:uid="{50BE6588-BA17-4F08-9140-58B41008820E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D4276552-B55E-479A-8336-C60B09500B32}"/>
    <cellStyle name="Accent2 3" xfId="184" xr:uid="{00000000-0005-0000-0000-0000B7000000}"/>
    <cellStyle name="Accent2 3 2" xfId="404" xr:uid="{2146FEC1-105A-4B28-ACE7-F9109863CDF9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F43338DD-775F-46CD-9E22-F89495067848}"/>
    <cellStyle name="Accent3 3" xfId="192" xr:uid="{00000000-0005-0000-0000-0000BF000000}"/>
    <cellStyle name="Accent3 3 2" xfId="406" xr:uid="{5441F54D-0153-492E-B2AA-E09047626A03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179852D6-A4CB-425F-AD55-74081EDD0C55}"/>
    <cellStyle name="Accent4 3" xfId="200" xr:uid="{00000000-0005-0000-0000-0000C7000000}"/>
    <cellStyle name="Accent4 3 2" xfId="408" xr:uid="{56329817-06EF-478C-B71A-5CC875BCDF53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4A16A497-C396-4EA3-A688-C6FE0BFA5938}"/>
    <cellStyle name="Accent5 3" xfId="208" xr:uid="{00000000-0005-0000-0000-0000CF000000}"/>
    <cellStyle name="Accent5 3 2" xfId="410" xr:uid="{056A6C9F-1F57-4F02-8264-14CE6052DBED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FD19A4D8-C2D5-49BE-9B26-BCE0AAA18D8B}"/>
    <cellStyle name="Accent6 3" xfId="216" xr:uid="{00000000-0005-0000-0000-0000D7000000}"/>
    <cellStyle name="Accent6 3 2" xfId="412" xr:uid="{7728D662-B7FF-4C56-A6CD-9F17D771642D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3F9DE0F3-4EDA-4F4C-BE10-F10A56D78335}"/>
    <cellStyle name="Bad 3" xfId="224" xr:uid="{00000000-0005-0000-0000-0000DF000000}"/>
    <cellStyle name="Bad 3 2" xfId="414" xr:uid="{206E0C17-C5EB-4415-BAC8-720E665D1979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D1BCABCA-5086-4AC1-974E-59A8365141F9}"/>
    <cellStyle name="Calculation 3" xfId="232" xr:uid="{00000000-0005-0000-0000-0000E7000000}"/>
    <cellStyle name="Calculation 3 2" xfId="416" xr:uid="{D4F48973-A751-4409-B200-A031DC59C87C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6C86FD65-63A5-4F53-A317-830F288A4643}"/>
    <cellStyle name="Check Cell 3" xfId="240" xr:uid="{00000000-0005-0000-0000-0000EF000000}"/>
    <cellStyle name="Check Cell 3 2" xfId="418" xr:uid="{4CA59858-C19D-466B-ADC6-7919E74820AE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7D8A181E-B8EC-428E-BD4E-60B64592B435}"/>
    <cellStyle name="Explanatory Text 3" xfId="251" xr:uid="{00000000-0005-0000-0000-0000FA000000}"/>
    <cellStyle name="Explanatory Text 3 2" xfId="420" xr:uid="{209ACE27-5530-40F0-9CF2-44AEFF380913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758EFB6A-3878-45A6-8827-824FC9C4E6FF}"/>
    <cellStyle name="Good 3" xfId="259" xr:uid="{00000000-0005-0000-0000-000002010000}"/>
    <cellStyle name="Good 3 2" xfId="422" xr:uid="{56EA0FBB-24B5-4A06-B805-B3C8A46F6F52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080F3D51-EBEF-4895-81C7-2B84DFA256FA}"/>
    <cellStyle name="Heading 1 3" xfId="267" xr:uid="{00000000-0005-0000-0000-00000A010000}"/>
    <cellStyle name="Heading 1 3 2" xfId="424" xr:uid="{6318AE1E-C15F-4C66-9C23-13C4F339A9E8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9427F337-6781-4C94-BD29-E12FA58C1A24}"/>
    <cellStyle name="Heading 2 3" xfId="275" xr:uid="{00000000-0005-0000-0000-000012010000}"/>
    <cellStyle name="Heading 2 3 2" xfId="426" xr:uid="{03D74580-3D04-4C9D-9E11-50A318756B9E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0090C50E-4531-4592-9181-24B8E2E694D7}"/>
    <cellStyle name="Heading 3 3" xfId="283" xr:uid="{00000000-0005-0000-0000-00001A010000}"/>
    <cellStyle name="Heading 3 3 2" xfId="428" xr:uid="{C5CD16AC-D475-4540-A40E-795592978729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86953B89-70DB-45A3-A1C0-6FA8DC53EA59}"/>
    <cellStyle name="Heading 4 3" xfId="291" xr:uid="{00000000-0005-0000-0000-000022010000}"/>
    <cellStyle name="Heading 4 3 2" xfId="430" xr:uid="{4CE39437-7BBB-4548-9C49-9EA27602F67C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F1C197CD-8424-48E2-AA8F-C1592F1D229F}"/>
    <cellStyle name="Input 3" xfId="300" xr:uid="{00000000-0005-0000-0000-00002B010000}"/>
    <cellStyle name="Input 3 2" xfId="432" xr:uid="{26839E44-DE89-42F2-82A5-46C6C95957E7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D7CF1902-CD02-4FBA-9CE2-F7D361A40E07}"/>
    <cellStyle name="Linked Cell 3" xfId="308" xr:uid="{00000000-0005-0000-0000-000033010000}"/>
    <cellStyle name="Linked Cell 3 2" xfId="434" xr:uid="{C25A6FB6-6665-4AE3-9B16-8EED9C4D0BD9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DEA1143B-C41F-493C-A265-A4351100D7AF}"/>
    <cellStyle name="Neutral 3" xfId="316" xr:uid="{00000000-0005-0000-0000-00003B010000}"/>
    <cellStyle name="Neutral 3 2" xfId="436" xr:uid="{F39A86BE-7CB9-4217-9243-C9A73C966A41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112523E0-6DBA-4E7E-899D-07F31943E4DB}"/>
    <cellStyle name="Output 3" xfId="354" xr:uid="{00000000-0005-0000-0000-000061010000}"/>
    <cellStyle name="Output 3 2" xfId="438" xr:uid="{CBABEF90-3D06-4C4F-AC85-78750C5E24A9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4D47C44C-C986-4DE0-BAED-5F672040C9BE}"/>
    <cellStyle name="Title 3" xfId="365" xr:uid="{00000000-0005-0000-0000-00006C010000}"/>
    <cellStyle name="Title 3 2" xfId="440" xr:uid="{9DA179E5-A748-4330-99BB-A5ABB577EFDF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E7F8A36B-B403-4BEC-8CB4-EF9DAF41D52A}"/>
    <cellStyle name="Total 3" xfId="373" xr:uid="{00000000-0005-0000-0000-000074010000}"/>
    <cellStyle name="Total 3 2" xfId="442" xr:uid="{CBDB747A-3EB0-4253-B32D-A3F5C8710299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F9E5D8A7-5C6E-4FF7-B3A2-EF7406A296F9}"/>
    <cellStyle name="Warning Text 3" xfId="381" xr:uid="{00000000-0005-0000-0000-00007C010000}"/>
    <cellStyle name="Warning Text 3 2" xfId="444" xr:uid="{2EB3D84E-6F42-4978-94CF-C1666B28CD8C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tabSelected="1" zoomScale="70" zoomScaleNormal="70" zoomScaleSheetLayoutView="70" workbookViewId="0">
      <pane ySplit="4" topLeftCell="A71" activePane="bottomLeft" state="frozen"/>
      <selection pane="bottomLeft" activeCell="B90" sqref="B90"/>
    </sheetView>
  </sheetViews>
  <sheetFormatPr defaultColWidth="9.453125" defaultRowHeight="15.5"/>
  <cols>
    <col min="1" max="1" width="7.6328125" style="223" customWidth="1"/>
    <col min="2" max="8" width="32.6328125" style="4" customWidth="1"/>
    <col min="9" max="9" width="7.6328125" style="224" customWidth="1"/>
    <col min="10" max="16384" width="9.453125" style="4"/>
  </cols>
  <sheetData>
    <row r="1" spans="1:9" ht="36" customHeight="1">
      <c r="A1" s="2"/>
      <c r="B1" s="3"/>
      <c r="C1" s="398" t="s">
        <v>175</v>
      </c>
      <c r="D1" s="398"/>
      <c r="E1" s="398"/>
      <c r="F1" s="398"/>
      <c r="G1" s="398"/>
      <c r="H1" s="3"/>
      <c r="I1" s="3"/>
    </row>
    <row r="2" spans="1:9" ht="17" customHeight="1" thickBot="1">
      <c r="A2" s="5" t="s">
        <v>112</v>
      </c>
      <c r="B2" s="6"/>
      <c r="C2" s="6"/>
      <c r="D2" s="1" t="s">
        <v>18</v>
      </c>
      <c r="E2" s="1"/>
      <c r="F2" s="7"/>
      <c r="G2" s="7"/>
      <c r="H2" s="399" t="s">
        <v>113</v>
      </c>
      <c r="I2" s="399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45474</v>
      </c>
      <c r="C4" s="13">
        <f t="shared" ref="C4:H4" si="0">SUM(B4+1)</f>
        <v>45475</v>
      </c>
      <c r="D4" s="13">
        <f t="shared" si="0"/>
        <v>45476</v>
      </c>
      <c r="E4" s="13">
        <f t="shared" si="0"/>
        <v>45477</v>
      </c>
      <c r="F4" s="13">
        <f t="shared" si="0"/>
        <v>45478</v>
      </c>
      <c r="G4" s="13">
        <f t="shared" si="0"/>
        <v>45479</v>
      </c>
      <c r="H4" s="13">
        <f t="shared" si="0"/>
        <v>45480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394" t="s">
        <v>121</v>
      </c>
      <c r="E6" s="395"/>
      <c r="F6" s="26" t="s">
        <v>83</v>
      </c>
      <c r="G6" s="27"/>
      <c r="H6" s="28"/>
      <c r="I6" s="29"/>
    </row>
    <row r="7" spans="1:9" ht="17" customHeight="1">
      <c r="A7" s="30">
        <v>30</v>
      </c>
      <c r="B7" s="31" t="str">
        <f>LEFT($H$67,5) &amp; " # " &amp; VALUE(RIGHT($H$67,2)-1)</f>
        <v>財經透視  # 26</v>
      </c>
      <c r="C7" s="32" t="str">
        <f>B27</f>
        <v>新聞掏寶  # 204</v>
      </c>
      <c r="D7" s="33" t="str">
        <f>C58</f>
        <v># 1</v>
      </c>
      <c r="E7" s="34" t="str">
        <f>"# " &amp; VALUE(RIGHT(D7,2)+1)</f>
        <v># 2</v>
      </c>
      <c r="F7" s="33" t="str">
        <f>E58</f>
        <v># 8</v>
      </c>
      <c r="G7" s="32" t="str">
        <f>F58</f>
        <v># 9</v>
      </c>
      <c r="H7" s="35" t="str">
        <f>D72</f>
        <v>玲玲友情報 # 1</v>
      </c>
      <c r="I7" s="36">
        <v>30</v>
      </c>
    </row>
    <row r="8" spans="1:9" ht="17" customHeight="1">
      <c r="A8" s="37"/>
      <c r="B8" s="38" t="s">
        <v>17</v>
      </c>
      <c r="C8" s="39"/>
      <c r="D8" s="39"/>
      <c r="E8" s="40" t="str">
        <f>$E$74</f>
        <v>東張西望  Scoop 2024</v>
      </c>
      <c r="F8" s="39"/>
      <c r="G8" s="39"/>
      <c r="H8" s="39"/>
      <c r="I8" s="41"/>
    </row>
    <row r="9" spans="1:9" s="20" customFormat="1" ht="17" customHeight="1" thickBot="1">
      <c r="A9" s="11" t="s">
        <v>0</v>
      </c>
      <c r="B9" s="42" t="str">
        <f>"# " &amp; VALUE(RIGHT(B75,4)-1)</f>
        <v># 181</v>
      </c>
      <c r="C9" s="43" t="str">
        <f t="shared" ref="C9:H9" si="1">B75</f>
        <v># 182</v>
      </c>
      <c r="D9" s="43" t="str">
        <f t="shared" si="1"/>
        <v># 183</v>
      </c>
      <c r="E9" s="43" t="str">
        <f t="shared" si="1"/>
        <v># 184</v>
      </c>
      <c r="F9" s="43" t="str">
        <f t="shared" si="1"/>
        <v># 185</v>
      </c>
      <c r="G9" s="43" t="str">
        <f t="shared" si="1"/>
        <v># 186</v>
      </c>
      <c r="H9" s="43" t="str">
        <f t="shared" si="1"/>
        <v># 187</v>
      </c>
      <c r="I9" s="44" t="s">
        <v>0</v>
      </c>
    </row>
    <row r="10" spans="1:9" ht="17" customHeight="1">
      <c r="A10" s="45"/>
      <c r="B10" s="225"/>
      <c r="C10" s="226"/>
      <c r="D10" s="226"/>
      <c r="E10" s="226"/>
      <c r="F10" s="227"/>
      <c r="G10" s="225"/>
      <c r="H10" s="228"/>
      <c r="I10" s="29"/>
    </row>
    <row r="11" spans="1:9" ht="17" customHeight="1">
      <c r="A11" s="30">
        <v>30</v>
      </c>
      <c r="B11" s="400" t="s">
        <v>32</v>
      </c>
      <c r="C11" s="378"/>
      <c r="D11" s="378"/>
      <c r="E11" s="378"/>
      <c r="F11" s="379"/>
      <c r="G11" s="400" t="s">
        <v>33</v>
      </c>
      <c r="H11" s="401"/>
      <c r="I11" s="36">
        <v>30</v>
      </c>
    </row>
    <row r="12" spans="1:9" ht="17" customHeight="1">
      <c r="A12" s="46"/>
      <c r="B12" s="233"/>
      <c r="C12" s="230"/>
      <c r="D12" s="232"/>
      <c r="E12" s="230"/>
      <c r="F12" s="231"/>
      <c r="G12" s="233"/>
      <c r="H12" s="234"/>
      <c r="I12" s="41"/>
    </row>
    <row r="13" spans="1:9" s="20" customFormat="1" ht="17" customHeight="1" thickBot="1">
      <c r="A13" s="47" t="s">
        <v>1</v>
      </c>
      <c r="B13" s="235"/>
      <c r="C13" s="236"/>
      <c r="D13" s="237"/>
      <c r="E13" s="237"/>
      <c r="F13" s="238"/>
      <c r="G13" s="229"/>
      <c r="H13" s="239"/>
      <c r="I13" s="44" t="s">
        <v>1</v>
      </c>
    </row>
    <row r="14" spans="1:9" ht="17" customHeight="1">
      <c r="A14" s="48"/>
      <c r="B14" s="49">
        <v>800240294</v>
      </c>
      <c r="C14" s="49"/>
      <c r="D14" s="49"/>
      <c r="E14" s="49"/>
      <c r="F14" s="49"/>
      <c r="G14" s="50" t="s">
        <v>62</v>
      </c>
      <c r="H14" s="50" t="s">
        <v>147</v>
      </c>
      <c r="I14" s="51"/>
    </row>
    <row r="15" spans="1:9" ht="17" customHeight="1">
      <c r="A15" s="52" t="s">
        <v>2</v>
      </c>
      <c r="B15" s="53"/>
      <c r="C15" s="54"/>
      <c r="D15" s="55" t="s">
        <v>115</v>
      </c>
      <c r="E15" s="56"/>
      <c r="F15" s="56"/>
      <c r="G15" s="24" t="s">
        <v>148</v>
      </c>
      <c r="H15" s="57" t="s">
        <v>149</v>
      </c>
      <c r="I15" s="58" t="s">
        <v>2</v>
      </c>
    </row>
    <row r="16" spans="1:9" ht="17" customHeight="1">
      <c r="A16" s="59"/>
      <c r="B16" s="42" t="s">
        <v>114</v>
      </c>
      <c r="C16" s="60" t="str">
        <f t="shared" ref="C16:D16" si="2">"# " &amp; VALUE(RIGHT(B16,2)+1)</f>
        <v># 3</v>
      </c>
      <c r="D16" s="60" t="str">
        <f t="shared" si="2"/>
        <v># 4</v>
      </c>
      <c r="E16" s="60" t="str">
        <f t="shared" ref="E16:F16" si="3">"# " &amp; VALUE(RIGHT(D16,2)+1)</f>
        <v># 5</v>
      </c>
      <c r="F16" s="60" t="str">
        <f t="shared" si="3"/>
        <v># 6</v>
      </c>
      <c r="G16" s="61" t="s">
        <v>99</v>
      </c>
      <c r="H16" s="62" t="s">
        <v>92</v>
      </c>
      <c r="I16" s="63"/>
    </row>
    <row r="17" spans="1:9" s="20" customFormat="1" ht="17" customHeight="1" thickBot="1">
      <c r="A17" s="47" t="s">
        <v>3</v>
      </c>
      <c r="B17" s="64" t="s">
        <v>60</v>
      </c>
      <c r="C17" s="65"/>
      <c r="D17" s="66"/>
      <c r="E17" s="66"/>
      <c r="F17" s="66"/>
      <c r="G17" s="67"/>
      <c r="H17" s="68"/>
      <c r="I17" s="14" t="s">
        <v>16</v>
      </c>
    </row>
    <row r="18" spans="1:9" s="20" customFormat="1" ht="17" customHeight="1">
      <c r="A18" s="69"/>
      <c r="B18" s="70" t="s">
        <v>61</v>
      </c>
      <c r="C18" s="39"/>
      <c r="D18" s="39"/>
      <c r="E18" s="71" t="s">
        <v>52</v>
      </c>
      <c r="F18" s="39"/>
      <c r="G18" s="6"/>
      <c r="H18" s="72"/>
      <c r="I18" s="19"/>
    </row>
    <row r="19" spans="1:9" s="20" customFormat="1" ht="17" customHeight="1" thickBot="1">
      <c r="A19" s="73"/>
      <c r="B19" s="65" t="s">
        <v>116</v>
      </c>
      <c r="C19" s="65" t="str">
        <f t="shared" ref="C19:H19" si="4">"# " &amp; VALUE(RIGHT(B19,3)+1)</f>
        <v># 120</v>
      </c>
      <c r="D19" s="65" t="str">
        <f t="shared" si="4"/>
        <v># 121</v>
      </c>
      <c r="E19" s="65" t="str">
        <f t="shared" si="4"/>
        <v># 122</v>
      </c>
      <c r="F19" s="65" t="str">
        <f t="shared" si="4"/>
        <v># 123</v>
      </c>
      <c r="G19" s="65" t="str">
        <f t="shared" si="4"/>
        <v># 124</v>
      </c>
      <c r="H19" s="65" t="str">
        <f t="shared" si="4"/>
        <v># 125</v>
      </c>
      <c r="I19" s="19" t="s">
        <v>53</v>
      </c>
    </row>
    <row r="20" spans="1:9" ht="17" customHeight="1">
      <c r="A20" s="74"/>
      <c r="B20" s="75" t="s">
        <v>17</v>
      </c>
      <c r="C20" s="6"/>
      <c r="D20" s="39"/>
      <c r="E20" s="40" t="s">
        <v>34</v>
      </c>
      <c r="F20" s="39"/>
      <c r="G20" s="76"/>
      <c r="H20" s="77"/>
      <c r="I20" s="51"/>
    </row>
    <row r="21" spans="1:9" ht="17" customHeight="1">
      <c r="A21" s="74" t="s">
        <v>2</v>
      </c>
      <c r="B21" s="65" t="str">
        <f>"# " &amp; VALUE(RIGHT(B77,4)-1)</f>
        <v># 2320</v>
      </c>
      <c r="C21" s="65" t="str">
        <f t="shared" ref="C21" si="5">"# " &amp; VALUE(RIGHT(B21,4)+1)</f>
        <v># 2321</v>
      </c>
      <c r="D21" s="65" t="str">
        <f t="shared" ref="D21:G21" si="6">"# " &amp; VALUE(RIGHT(C21,4)+1)</f>
        <v># 2322</v>
      </c>
      <c r="E21" s="65" t="str">
        <f t="shared" si="6"/>
        <v># 2323</v>
      </c>
      <c r="F21" s="65" t="str">
        <f t="shared" si="6"/>
        <v># 2324</v>
      </c>
      <c r="G21" s="34" t="str">
        <f t="shared" si="6"/>
        <v># 2325</v>
      </c>
      <c r="H21" s="78" t="s">
        <v>164</v>
      </c>
      <c r="I21" s="58" t="s">
        <v>2</v>
      </c>
    </row>
    <row r="22" spans="1:9" ht="17" customHeight="1">
      <c r="A22" s="79"/>
      <c r="B22" s="240" t="s">
        <v>69</v>
      </c>
      <c r="C22" s="241"/>
      <c r="D22" s="242"/>
      <c r="E22" s="241" t="s">
        <v>44</v>
      </c>
      <c r="F22" s="241"/>
      <c r="G22" s="242"/>
      <c r="H22" s="243"/>
      <c r="I22" s="81"/>
    </row>
    <row r="23" spans="1:9" s="20" customFormat="1" ht="17" customHeight="1" thickBot="1">
      <c r="A23" s="82" t="s">
        <v>4</v>
      </c>
      <c r="B23" s="244" t="s">
        <v>117</v>
      </c>
      <c r="C23" s="244" t="str">
        <f>"# " &amp; VALUE(RIGHT(B23,4)+1)</f>
        <v># 1039</v>
      </c>
      <c r="D23" s="241" t="str">
        <f t="shared" ref="D23:H23" si="7">"# " &amp; VALUE(RIGHT(C23,4)+1)</f>
        <v># 1040</v>
      </c>
      <c r="E23" s="244" t="str">
        <f t="shared" si="7"/>
        <v># 1041</v>
      </c>
      <c r="F23" s="241" t="str">
        <f t="shared" si="7"/>
        <v># 1042</v>
      </c>
      <c r="G23" s="241" t="str">
        <f t="shared" si="7"/>
        <v># 1043</v>
      </c>
      <c r="H23" s="245" t="str">
        <f t="shared" si="7"/>
        <v># 1044</v>
      </c>
      <c r="I23" s="19" t="s">
        <v>4</v>
      </c>
    </row>
    <row r="24" spans="1:9" ht="17" customHeight="1">
      <c r="A24" s="84"/>
      <c r="B24" s="85" t="s">
        <v>85</v>
      </c>
      <c r="C24" s="86" t="s">
        <v>17</v>
      </c>
      <c r="D24" s="70" t="str">
        <f>C91</f>
        <v>感動味蕾美食餐廳100強 - 關西篇 Tastebuds Pamper Top 100 Delicacy Restro (12 EPI)</v>
      </c>
      <c r="E24" s="39"/>
      <c r="F24" s="85" t="s">
        <v>85</v>
      </c>
      <c r="G24" s="70">
        <v>800501616</v>
      </c>
      <c r="H24" s="87"/>
      <c r="I24" s="88"/>
    </row>
    <row r="25" spans="1:9" ht="17" customHeight="1">
      <c r="A25" s="89" t="s">
        <v>2</v>
      </c>
      <c r="B25" s="32" t="s">
        <v>94</v>
      </c>
      <c r="C25" s="33" t="str">
        <f>B92</f>
        <v># 1</v>
      </c>
      <c r="D25" s="65" t="str">
        <f>"# " &amp; VALUE(RIGHT(C25,2)+1)</f>
        <v># 2</v>
      </c>
      <c r="E25" s="65" t="str">
        <f>"# " &amp; VALUE(RIGHT(D25,2)+1)</f>
        <v># 3</v>
      </c>
      <c r="F25" s="32" t="str">
        <f>E92</f>
        <v># 7</v>
      </c>
      <c r="G25" s="60"/>
      <c r="H25" s="90"/>
      <c r="I25" s="58" t="s">
        <v>2</v>
      </c>
    </row>
    <row r="26" spans="1:9" ht="17" customHeight="1">
      <c r="A26" s="91"/>
      <c r="B26" s="92" t="s">
        <v>17</v>
      </c>
      <c r="C26" s="80" t="s">
        <v>17</v>
      </c>
      <c r="D26" s="75" t="s">
        <v>17</v>
      </c>
      <c r="E26" s="75" t="s">
        <v>17</v>
      </c>
      <c r="F26" s="75" t="s">
        <v>17</v>
      </c>
      <c r="G26" s="390" t="s">
        <v>86</v>
      </c>
      <c r="H26" s="391"/>
      <c r="I26" s="81"/>
    </row>
    <row r="27" spans="1:9" ht="17" customHeight="1" thickBot="1">
      <c r="A27" s="94"/>
      <c r="B27" s="95" t="str">
        <f>LEFT($H$36,5) &amp; " # " &amp; VALUE(RIGHT($H$36,3)-1)</f>
        <v>新聞掏寶  # 204</v>
      </c>
      <c r="C27" s="25" t="str">
        <f>B72</f>
        <v>解風大阪 # 13</v>
      </c>
      <c r="D27" s="61" t="str">
        <f>C72</f>
        <v>2024開運救兵 # 2</v>
      </c>
      <c r="E27" s="61" t="str">
        <f>D72</f>
        <v>玲玲友情報 # 1</v>
      </c>
      <c r="F27" s="61" t="str">
        <f>E72</f>
        <v>2024開運救兵  # 3</v>
      </c>
      <c r="G27" s="392" t="s">
        <v>87</v>
      </c>
      <c r="H27" s="393"/>
      <c r="I27" s="81"/>
    </row>
    <row r="28" spans="1:9" s="20" customFormat="1" ht="17" customHeight="1" thickBot="1">
      <c r="A28" s="11" t="s">
        <v>5</v>
      </c>
      <c r="B28" s="96"/>
      <c r="C28" s="95"/>
      <c r="D28" s="33"/>
      <c r="E28" s="33"/>
      <c r="F28" s="33"/>
      <c r="G28" s="61" t="s">
        <v>142</v>
      </c>
      <c r="H28" s="93" t="s">
        <v>143</v>
      </c>
      <c r="I28" s="19" t="s">
        <v>5</v>
      </c>
    </row>
    <row r="29" spans="1:9" ht="17" customHeight="1">
      <c r="A29" s="97"/>
      <c r="B29" s="80" t="s">
        <v>17</v>
      </c>
      <c r="C29" s="40"/>
      <c r="D29" s="40"/>
      <c r="E29" s="40"/>
      <c r="F29" s="76"/>
      <c r="G29" s="98"/>
      <c r="H29" s="99"/>
      <c r="I29" s="100"/>
    </row>
    <row r="30" spans="1:9" ht="17" customHeight="1">
      <c r="A30" s="89" t="s">
        <v>2</v>
      </c>
      <c r="B30" s="61"/>
      <c r="C30" s="60"/>
      <c r="D30" s="60" t="str">
        <f>D80</f>
        <v>反黑英雄 No Room For Crime (25 EPI)</v>
      </c>
      <c r="E30" s="60"/>
      <c r="F30" s="95"/>
      <c r="G30" s="61"/>
      <c r="H30" s="93"/>
      <c r="I30" s="101" t="s">
        <v>2</v>
      </c>
    </row>
    <row r="31" spans="1:9" ht="17" customHeight="1">
      <c r="A31" s="79"/>
      <c r="B31" s="61" t="str">
        <f>"# " &amp; VALUE(RIGHT(B81,2)-1)</f>
        <v># 5</v>
      </c>
      <c r="C31" s="60" t="str">
        <f>"# " &amp; VALUE(RIGHT(C81,2)-1)</f>
        <v># 6</v>
      </c>
      <c r="D31" s="60" t="str">
        <f>"# " &amp; VALUE(RIGHT(D81,2)-1)</f>
        <v># 7</v>
      </c>
      <c r="E31" s="60" t="str">
        <f>"# " &amp; VALUE(RIGHT(E81,2)-1)</f>
        <v># 8</v>
      </c>
      <c r="F31" s="95" t="str">
        <f>"# " &amp; VALUE(RIGHT(F81,2)-1)</f>
        <v># 9</v>
      </c>
      <c r="G31" s="61"/>
      <c r="H31" s="93"/>
      <c r="I31" s="102"/>
    </row>
    <row r="32" spans="1:9" s="20" customFormat="1" ht="17" customHeight="1" thickBot="1">
      <c r="A32" s="82" t="s">
        <v>6</v>
      </c>
      <c r="B32" s="33"/>
      <c r="C32" s="65"/>
      <c r="D32" s="65"/>
      <c r="E32" s="65"/>
      <c r="F32" s="34"/>
      <c r="G32" s="103" t="s">
        <v>60</v>
      </c>
      <c r="H32" s="104"/>
      <c r="I32" s="44" t="s">
        <v>6</v>
      </c>
    </row>
    <row r="33" spans="1:9" ht="17" customHeight="1">
      <c r="A33" s="97"/>
      <c r="B33" s="80" t="s">
        <v>17</v>
      </c>
      <c r="C33" s="6"/>
      <c r="D33" s="6"/>
      <c r="E33" s="60" t="str">
        <f>$E$74</f>
        <v>東張西望  Scoop 2024</v>
      </c>
      <c r="F33" s="6"/>
      <c r="G33" s="39"/>
      <c r="H33" s="87"/>
      <c r="I33" s="102"/>
    </row>
    <row r="34" spans="1:9" ht="17" customHeight="1">
      <c r="A34" s="89" t="s">
        <v>2</v>
      </c>
      <c r="B34" s="65" t="str">
        <f t="shared" ref="B34:H34" si="8">B9</f>
        <v># 181</v>
      </c>
      <c r="C34" s="65" t="str">
        <f t="shared" si="8"/>
        <v># 182</v>
      </c>
      <c r="D34" s="65" t="str">
        <f t="shared" si="8"/>
        <v># 183</v>
      </c>
      <c r="E34" s="65" t="str">
        <f t="shared" si="8"/>
        <v># 184</v>
      </c>
      <c r="F34" s="65" t="str">
        <f t="shared" si="8"/>
        <v># 185</v>
      </c>
      <c r="G34" s="65" t="str">
        <f t="shared" si="8"/>
        <v># 186</v>
      </c>
      <c r="H34" s="83" t="str">
        <f t="shared" si="8"/>
        <v># 187</v>
      </c>
      <c r="I34" s="101" t="s">
        <v>2</v>
      </c>
    </row>
    <row r="35" spans="1:9" ht="17" customHeight="1">
      <c r="A35" s="79"/>
      <c r="B35" s="92" t="s">
        <v>17</v>
      </c>
      <c r="C35" s="80" t="s">
        <v>17</v>
      </c>
      <c r="D35" s="105" t="s">
        <v>17</v>
      </c>
      <c r="E35" s="75" t="s">
        <v>17</v>
      </c>
      <c r="F35" s="75" t="s">
        <v>17</v>
      </c>
      <c r="G35" s="106" t="s">
        <v>20</v>
      </c>
      <c r="H35" s="107" t="s">
        <v>77</v>
      </c>
      <c r="I35" s="108"/>
    </row>
    <row r="36" spans="1:9" ht="17" customHeight="1">
      <c r="A36" s="79"/>
      <c r="B36" s="367" t="s">
        <v>308</v>
      </c>
      <c r="C36" s="60" t="str">
        <f>B62</f>
        <v>開卷 Open Book 2024</v>
      </c>
      <c r="D36" s="109" t="str">
        <f>C62</f>
        <v>胃食遊戲 - 沖繩篇 # 9</v>
      </c>
      <c r="E36" s="98" t="str">
        <f>D62</f>
        <v>這㇐站阿拉伯 Arabian Days &amp; Nights (20 EPI)</v>
      </c>
      <c r="F36" s="110" t="str">
        <f>E62</f>
        <v>關注關注組 Eyes On Concern Groups (27 EPI)</v>
      </c>
      <c r="G36" s="27" t="s">
        <v>105</v>
      </c>
      <c r="H36" s="111" t="s">
        <v>152</v>
      </c>
      <c r="I36" s="108"/>
    </row>
    <row r="37" spans="1:9" s="20" customFormat="1" ht="17" customHeight="1" thickBot="1">
      <c r="A37" s="82" t="s">
        <v>7</v>
      </c>
      <c r="B37" s="368" t="s">
        <v>309</v>
      </c>
      <c r="C37" s="65" t="str">
        <f>B63</f>
        <v># 97</v>
      </c>
      <c r="D37" s="32"/>
      <c r="E37" s="33" t="str">
        <f>D63</f>
        <v># 2</v>
      </c>
      <c r="F37" s="32" t="str">
        <f>E63</f>
        <v># 3</v>
      </c>
      <c r="G37" s="32"/>
      <c r="H37" s="112" t="s">
        <v>78</v>
      </c>
      <c r="I37" s="113" t="s">
        <v>7</v>
      </c>
    </row>
    <row r="38" spans="1:9" ht="17" customHeight="1">
      <c r="A38" s="114"/>
      <c r="B38" s="246" t="s">
        <v>73</v>
      </c>
      <c r="C38" s="240"/>
      <c r="D38" s="247"/>
      <c r="E38" s="248"/>
      <c r="F38" s="249"/>
      <c r="G38" s="116" t="s">
        <v>68</v>
      </c>
      <c r="H38" s="117" t="s">
        <v>91</v>
      </c>
      <c r="I38" s="51"/>
    </row>
    <row r="39" spans="1:9" ht="17" customHeight="1">
      <c r="A39" s="118"/>
      <c r="B39" s="250"/>
      <c r="C39" s="241"/>
      <c r="D39" s="251" t="s">
        <v>42</v>
      </c>
      <c r="E39" s="241"/>
      <c r="F39" s="252"/>
      <c r="G39" s="119" t="s">
        <v>150</v>
      </c>
      <c r="H39" s="120"/>
      <c r="I39" s="81"/>
    </row>
    <row r="40" spans="1:9" ht="17" customHeight="1">
      <c r="A40" s="52" t="s">
        <v>2</v>
      </c>
      <c r="B40" s="250" t="s">
        <v>118</v>
      </c>
      <c r="C40" s="241" t="str">
        <f>"# " &amp; VALUE(RIGHT(B40,3)+1)</f>
        <v># 131</v>
      </c>
      <c r="D40" s="241" t="str">
        <f>"# " &amp; VALUE(RIGHT(C40,3)+1)</f>
        <v># 132</v>
      </c>
      <c r="E40" s="241" t="str">
        <f>"# " &amp; VALUE(RIGHT(D40,3)+1)</f>
        <v># 133</v>
      </c>
      <c r="F40" s="241" t="str">
        <f>"# " &amp; VALUE(RIGHT(E40,3)+1)</f>
        <v># 134</v>
      </c>
      <c r="G40" s="121" t="s">
        <v>59</v>
      </c>
      <c r="H40" s="122" t="s">
        <v>153</v>
      </c>
      <c r="I40" s="58" t="s">
        <v>2</v>
      </c>
    </row>
    <row r="41" spans="1:9" ht="17" customHeight="1">
      <c r="A41" s="123"/>
      <c r="B41" s="253"/>
      <c r="C41" s="242"/>
      <c r="D41" s="242"/>
      <c r="E41" s="242"/>
      <c r="F41" s="242"/>
      <c r="G41" s="256" t="s">
        <v>74</v>
      </c>
      <c r="H41" s="120" t="s">
        <v>51</v>
      </c>
      <c r="I41" s="81"/>
    </row>
    <row r="42" spans="1:9" ht="17" customHeight="1" thickBot="1">
      <c r="A42" s="118"/>
      <c r="B42" s="253"/>
      <c r="C42" s="242"/>
      <c r="D42" s="242"/>
      <c r="E42" s="242"/>
      <c r="F42" s="242"/>
      <c r="G42" s="257" t="s">
        <v>151</v>
      </c>
      <c r="H42" s="120"/>
      <c r="I42" s="81"/>
    </row>
    <row r="43" spans="1:9" s="20" customFormat="1" ht="17" customHeight="1" thickBot="1">
      <c r="A43" s="125" t="s">
        <v>8</v>
      </c>
      <c r="B43" s="254"/>
      <c r="C43" s="241"/>
      <c r="D43" s="244"/>
      <c r="E43" s="244"/>
      <c r="F43" s="255">
        <v>1405</v>
      </c>
      <c r="G43" s="258" t="s">
        <v>22</v>
      </c>
      <c r="H43" s="77"/>
      <c r="I43" s="14" t="s">
        <v>8</v>
      </c>
    </row>
    <row r="44" spans="1:9" ht="17" customHeight="1">
      <c r="A44" s="97"/>
      <c r="B44" s="70" t="s">
        <v>17</v>
      </c>
      <c r="C44" s="40"/>
      <c r="D44" s="70"/>
      <c r="E44" s="70"/>
      <c r="F44" s="76"/>
      <c r="G44" s="86" t="s">
        <v>17</v>
      </c>
      <c r="H44" s="86" t="s">
        <v>17</v>
      </c>
      <c r="I44" s="100"/>
    </row>
    <row r="45" spans="1:9" ht="17" customHeight="1">
      <c r="A45" s="127" t="s">
        <v>2</v>
      </c>
      <c r="B45" s="128"/>
      <c r="C45" s="60"/>
      <c r="D45" s="129" t="str">
        <f>D86</f>
        <v>春閨夢裡人 Romance Of A Twin Flower (38 EPI)</v>
      </c>
      <c r="E45" s="129"/>
      <c r="F45" s="130"/>
      <c r="G45" s="109" t="str">
        <f>C72</f>
        <v>2024開運救兵 # 2</v>
      </c>
      <c r="H45" s="60" t="str">
        <f>$E$72</f>
        <v>2024開運救兵  # 3</v>
      </c>
      <c r="I45" s="101" t="s">
        <v>2</v>
      </c>
    </row>
    <row r="46" spans="1:9" ht="17" customHeight="1">
      <c r="A46" s="84"/>
      <c r="B46" s="61" t="str">
        <f>"# " &amp; VALUE(RIGHT(B87,2)-1)</f>
        <v># 20</v>
      </c>
      <c r="C46" s="60" t="str">
        <f>"# " &amp; VALUE(RIGHT(C87,2)-1)</f>
        <v># 21</v>
      </c>
      <c r="D46" s="60" t="str">
        <f>C87</f>
        <v># 22</v>
      </c>
      <c r="E46" s="60" t="str">
        <f>D87</f>
        <v># 23</v>
      </c>
      <c r="F46" s="95" t="str">
        <f>E87</f>
        <v># 24</v>
      </c>
      <c r="G46" s="23" t="s">
        <v>17</v>
      </c>
      <c r="H46" s="131" t="s">
        <v>17</v>
      </c>
      <c r="I46" s="41"/>
    </row>
    <row r="47" spans="1:9" ht="17" customHeight="1">
      <c r="A47" s="84"/>
      <c r="B47" s="128"/>
      <c r="C47" s="60"/>
      <c r="F47" s="132"/>
      <c r="G47" s="133"/>
      <c r="H47" s="93"/>
      <c r="I47" s="41"/>
    </row>
    <row r="48" spans="1:9" s="20" customFormat="1" ht="17" customHeight="1" thickBot="1">
      <c r="A48" s="134">
        <v>1500</v>
      </c>
      <c r="B48" s="42"/>
      <c r="C48" s="135"/>
      <c r="D48" s="65"/>
      <c r="E48" s="65"/>
      <c r="F48" s="126">
        <v>1505</v>
      </c>
      <c r="G48" s="133"/>
      <c r="H48" s="136"/>
      <c r="I48" s="137">
        <v>1500</v>
      </c>
    </row>
    <row r="49" spans="1:9" ht="17" customHeight="1">
      <c r="A49" s="138"/>
      <c r="B49" s="139" t="s">
        <v>17</v>
      </c>
      <c r="C49" s="80" t="s">
        <v>17</v>
      </c>
      <c r="D49" s="70"/>
      <c r="E49" s="70"/>
      <c r="F49" s="106"/>
      <c r="G49" s="140"/>
      <c r="H49" s="141"/>
      <c r="I49" s="142"/>
    </row>
    <row r="50" spans="1:9" ht="17" customHeight="1">
      <c r="A50" s="143"/>
      <c r="B50" s="144" t="str">
        <f>B24</f>
        <v>玩轉深中懶人包</v>
      </c>
      <c r="C50" s="389" t="str">
        <f>D24</f>
        <v>感動味蕾美食餐廳100強 - 關西篇 Tastebuds Pamper Top 100 Delicacy Restro (12 EPI)</v>
      </c>
      <c r="D50" s="389"/>
      <c r="E50" s="389"/>
      <c r="F50" s="27" t="str">
        <f>F24</f>
        <v>玩轉深中懶人包</v>
      </c>
      <c r="G50" s="133"/>
      <c r="H50" s="145" t="s">
        <v>166</v>
      </c>
      <c r="I50" s="137"/>
    </row>
    <row r="51" spans="1:9" ht="17" customHeight="1">
      <c r="A51" s="146">
        <v>30</v>
      </c>
      <c r="B51" s="96" t="str">
        <f>B25</f>
        <v># 6</v>
      </c>
      <c r="C51" s="65" t="str">
        <f>C25</f>
        <v># 1</v>
      </c>
      <c r="D51" s="65" t="str">
        <f>"# " &amp; VALUE(RIGHT(C51,2)+1)</f>
        <v># 2</v>
      </c>
      <c r="E51" s="65" t="str">
        <f>"# " &amp; VALUE(RIGHT(D51,2)+1)</f>
        <v># 3</v>
      </c>
      <c r="F51" s="32" t="str">
        <f>F25</f>
        <v># 7</v>
      </c>
      <c r="G51" s="140" t="s">
        <v>103</v>
      </c>
      <c r="H51" s="141"/>
      <c r="I51" s="101" t="s">
        <v>2</v>
      </c>
    </row>
    <row r="52" spans="1:9" ht="17" customHeight="1">
      <c r="A52" s="84"/>
      <c r="B52" s="147"/>
      <c r="C52" s="40"/>
      <c r="D52" s="148" t="s">
        <v>48</v>
      </c>
      <c r="E52" s="149"/>
      <c r="F52" s="23" t="s">
        <v>17</v>
      </c>
      <c r="G52" s="150"/>
      <c r="H52" s="151"/>
      <c r="I52" s="102"/>
    </row>
    <row r="53" spans="1:9" ht="17" customHeight="1">
      <c r="A53" s="84"/>
      <c r="B53" s="31" t="s">
        <v>144</v>
      </c>
      <c r="C53" s="65" t="s">
        <v>141</v>
      </c>
      <c r="D53" s="65" t="s">
        <v>145</v>
      </c>
      <c r="E53" s="65" t="s">
        <v>146</v>
      </c>
      <c r="F53" s="152" t="s">
        <v>154</v>
      </c>
      <c r="G53" s="153"/>
      <c r="H53" s="141"/>
      <c r="I53" s="102"/>
    </row>
    <row r="54" spans="1:9" ht="17" customHeight="1">
      <c r="A54" s="154"/>
      <c r="B54" s="80" t="s">
        <v>17</v>
      </c>
      <c r="C54" s="6"/>
      <c r="D54" s="60" t="s">
        <v>23</v>
      </c>
      <c r="E54" s="60"/>
      <c r="F54" s="155"/>
      <c r="G54" s="150"/>
      <c r="H54" s="151"/>
      <c r="I54" s="156"/>
    </row>
    <row r="55" spans="1:9" s="20" customFormat="1" ht="17" customHeight="1" thickBot="1">
      <c r="A55" s="134">
        <v>1600</v>
      </c>
      <c r="B55" s="65" t="str">
        <f>B23</f>
        <v># 1038</v>
      </c>
      <c r="C55" s="60" t="str">
        <f>"# " &amp; VALUE(RIGHT(B55,4)+1)</f>
        <v># 1039</v>
      </c>
      <c r="D55" s="60" t="str">
        <f>"# " &amp; VALUE(RIGHT(C55,4)+1)</f>
        <v># 1040</v>
      </c>
      <c r="E55" s="60" t="str">
        <f>"# " &amp; VALUE(RIGHT(D55,4)+1)</f>
        <v># 1041</v>
      </c>
      <c r="F55" s="95" t="str">
        <f>"# " &amp; VALUE(RIGHT(E55,5)+1)</f>
        <v># 1042</v>
      </c>
      <c r="G55" s="153"/>
      <c r="H55" s="141"/>
      <c r="I55" s="157">
        <v>1600</v>
      </c>
    </row>
    <row r="56" spans="1:9" ht="17" customHeight="1">
      <c r="A56" s="158"/>
      <c r="B56" s="159" t="s">
        <v>119</v>
      </c>
      <c r="C56" s="86" t="s">
        <v>122</v>
      </c>
      <c r="D56" s="92"/>
      <c r="E56" s="86" t="s">
        <v>79</v>
      </c>
      <c r="F56" s="92"/>
      <c r="G56" s="150"/>
      <c r="H56" s="151"/>
      <c r="I56" s="29"/>
    </row>
    <row r="57" spans="1:9" ht="17" customHeight="1">
      <c r="A57" s="84"/>
      <c r="B57" s="160" t="s">
        <v>120</v>
      </c>
      <c r="C57" s="394" t="s">
        <v>121</v>
      </c>
      <c r="D57" s="395"/>
      <c r="E57" s="26" t="s">
        <v>83</v>
      </c>
      <c r="F57" s="27"/>
      <c r="G57" s="161"/>
      <c r="H57" s="162"/>
      <c r="I57" s="41"/>
    </row>
    <row r="58" spans="1:9" ht="17" customHeight="1">
      <c r="A58" s="146">
        <v>30</v>
      </c>
      <c r="B58" s="31" t="s">
        <v>92</v>
      </c>
      <c r="C58" s="33" t="s">
        <v>92</v>
      </c>
      <c r="D58" s="34" t="str">
        <f>"# " &amp; VALUE(RIGHT(C58,2)+1)</f>
        <v># 2</v>
      </c>
      <c r="E58" s="33" t="s">
        <v>123</v>
      </c>
      <c r="F58" s="34" t="str">
        <f>"# " &amp; VALUE(RIGHT(E58,2)+1)</f>
        <v># 9</v>
      </c>
      <c r="G58" s="121"/>
      <c r="H58" s="163"/>
      <c r="I58" s="36">
        <v>30</v>
      </c>
    </row>
    <row r="59" spans="1:9" ht="17" customHeight="1">
      <c r="A59" s="84"/>
      <c r="B59" s="164" t="s">
        <v>20</v>
      </c>
      <c r="C59" s="6" t="s">
        <v>63</v>
      </c>
      <c r="D59" s="165"/>
      <c r="E59" s="105" t="s">
        <v>17</v>
      </c>
      <c r="F59" s="75" t="s">
        <v>17</v>
      </c>
      <c r="G59" s="106" t="s">
        <v>20</v>
      </c>
      <c r="H59" s="131" t="s">
        <v>17</v>
      </c>
      <c r="I59" s="41"/>
    </row>
    <row r="60" spans="1:9" s="20" customFormat="1" ht="17" customHeight="1" thickBot="1">
      <c r="A60" s="134">
        <v>1700</v>
      </c>
      <c r="B60" s="166" t="s">
        <v>163</v>
      </c>
      <c r="C60" s="167" t="s">
        <v>93</v>
      </c>
      <c r="D60" s="65" t="str">
        <f>"# " &amp; VALUE(RIGHT(C60,2)+1)</f>
        <v># 20</v>
      </c>
      <c r="E60" s="168" t="str">
        <f>B72</f>
        <v>解風大阪 # 13</v>
      </c>
      <c r="F60" s="33" t="str">
        <f>D72</f>
        <v>玲玲友情報 # 1</v>
      </c>
      <c r="G60" s="365" t="s">
        <v>310</v>
      </c>
      <c r="H60" s="169" t="str">
        <f>G91</f>
        <v>古靈精怪 台灣篇 #5</v>
      </c>
      <c r="I60" s="157">
        <v>1700</v>
      </c>
    </row>
    <row r="61" spans="1:9" ht="17" customHeight="1">
      <c r="A61" s="21"/>
      <c r="B61" s="259" t="s">
        <v>64</v>
      </c>
      <c r="C61" s="260" t="s">
        <v>65</v>
      </c>
      <c r="D61" s="261" t="s">
        <v>96</v>
      </c>
      <c r="E61" s="261" t="s">
        <v>98</v>
      </c>
      <c r="F61" s="240"/>
      <c r="G61" s="106" t="s">
        <v>20</v>
      </c>
      <c r="H61" s="131" t="s">
        <v>17</v>
      </c>
      <c r="I61" s="29"/>
    </row>
    <row r="62" spans="1:9" ht="17" customHeight="1">
      <c r="A62" s="45"/>
      <c r="B62" s="262" t="s">
        <v>50</v>
      </c>
      <c r="C62" s="257" t="s">
        <v>125</v>
      </c>
      <c r="D62" s="263" t="s">
        <v>95</v>
      </c>
      <c r="E62" s="396" t="s">
        <v>97</v>
      </c>
      <c r="F62" s="397"/>
      <c r="G62" s="119" t="str">
        <f>G39</f>
        <v>胡說八道真情假期 # 6</v>
      </c>
      <c r="H62" s="171" t="str">
        <f>G88</f>
        <v>唔滾唔知有料到 # 13</v>
      </c>
      <c r="I62" s="41"/>
    </row>
    <row r="63" spans="1:9" ht="17" customHeight="1">
      <c r="A63" s="30">
        <v>30</v>
      </c>
      <c r="B63" s="254" t="s">
        <v>124</v>
      </c>
      <c r="C63" s="264" t="s">
        <v>56</v>
      </c>
      <c r="D63" s="258" t="s">
        <v>114</v>
      </c>
      <c r="E63" s="265" t="s">
        <v>126</v>
      </c>
      <c r="F63" s="266" t="str">
        <f>"# " &amp; VALUE(RIGHT(E63,2)+1)</f>
        <v># 4</v>
      </c>
      <c r="G63" s="172"/>
      <c r="H63" s="173"/>
      <c r="I63" s="36">
        <v>30</v>
      </c>
    </row>
    <row r="64" spans="1:9" ht="17" customHeight="1">
      <c r="A64" s="37"/>
      <c r="B64" s="86" t="s">
        <v>76</v>
      </c>
      <c r="C64" s="86"/>
      <c r="D64" s="70"/>
      <c r="E64" s="70"/>
      <c r="F64" s="92"/>
      <c r="G64" s="387" t="s">
        <v>84</v>
      </c>
      <c r="H64" s="388"/>
      <c r="I64" s="41"/>
    </row>
    <row r="65" spans="1:9" s="20" customFormat="1" ht="17" customHeight="1" thickBot="1">
      <c r="A65" s="174">
        <v>1800</v>
      </c>
      <c r="B65" s="60"/>
      <c r="C65" s="60"/>
      <c r="D65" s="175" t="s">
        <v>75</v>
      </c>
      <c r="E65" s="175"/>
      <c r="F65" s="95"/>
      <c r="G65" s="33" t="str">
        <f>E92</f>
        <v># 7</v>
      </c>
      <c r="H65" s="119" t="str">
        <f>F92</f>
        <v># 8</v>
      </c>
      <c r="I65" s="157">
        <v>1800</v>
      </c>
    </row>
    <row r="66" spans="1:9" ht="17" customHeight="1">
      <c r="A66" s="21"/>
      <c r="B66" s="61" t="s">
        <v>127</v>
      </c>
      <c r="C66" s="60" t="str">
        <f>"# " &amp; VALUE(RIGHT(B66,2)+1)</f>
        <v># 26</v>
      </c>
      <c r="D66" s="60" t="str">
        <f>"# " &amp; VALUE(RIGHT(C66,2)+1)</f>
        <v># 27</v>
      </c>
      <c r="E66" s="60" t="str">
        <f>"# " &amp; VALUE(RIGHT(D66,2)+1)</f>
        <v># 28</v>
      </c>
      <c r="F66" s="95" t="str">
        <f>"# " &amp; VALUE(RIGHT(E66,2)+1)</f>
        <v># 29</v>
      </c>
      <c r="G66" s="176" t="s">
        <v>20</v>
      </c>
      <c r="H66" s="177" t="s">
        <v>106</v>
      </c>
      <c r="I66" s="29"/>
    </row>
    <row r="67" spans="1:9" ht="17" customHeight="1">
      <c r="A67" s="45"/>
      <c r="B67" s="42"/>
      <c r="C67" s="60"/>
      <c r="D67" s="60"/>
      <c r="E67" s="60"/>
      <c r="F67" s="95"/>
      <c r="G67" s="60" t="str">
        <f>G42</f>
        <v>周六聊Teen谷 # 26</v>
      </c>
      <c r="H67" s="111" t="s">
        <v>156</v>
      </c>
      <c r="I67" s="41"/>
    </row>
    <row r="68" spans="1:9" ht="17" customHeight="1" thickBot="1">
      <c r="A68" s="30">
        <v>30</v>
      </c>
      <c r="B68" s="178"/>
      <c r="C68" s="43"/>
      <c r="D68" s="43"/>
      <c r="E68" s="43"/>
      <c r="F68" s="179"/>
      <c r="G68" s="43"/>
      <c r="H68" s="180" t="s">
        <v>47</v>
      </c>
      <c r="I68" s="36">
        <v>30</v>
      </c>
    </row>
    <row r="69" spans="1:9" ht="17" customHeight="1">
      <c r="A69" s="45"/>
      <c r="B69" s="377" t="s">
        <v>35</v>
      </c>
      <c r="C69" s="378"/>
      <c r="D69" s="378"/>
      <c r="E69" s="378"/>
      <c r="F69" s="379"/>
      <c r="G69" s="377" t="s">
        <v>36</v>
      </c>
      <c r="H69" s="380"/>
      <c r="I69" s="41"/>
    </row>
    <row r="70" spans="1:9" s="20" customFormat="1" ht="17" customHeight="1" thickBot="1">
      <c r="A70" s="174">
        <v>1900</v>
      </c>
      <c r="B70" s="267"/>
      <c r="C70" s="268"/>
      <c r="D70" s="268"/>
      <c r="E70" s="268"/>
      <c r="F70" s="238">
        <v>1905</v>
      </c>
      <c r="G70" s="267"/>
      <c r="H70" s="268"/>
      <c r="I70" s="157">
        <v>1900</v>
      </c>
    </row>
    <row r="71" spans="1:9" s="20" customFormat="1" ht="17" customHeight="1">
      <c r="A71" s="181"/>
      <c r="B71" s="269" t="s">
        <v>66</v>
      </c>
      <c r="C71" s="270" t="s">
        <v>101</v>
      </c>
      <c r="D71" s="270" t="s">
        <v>131</v>
      </c>
      <c r="E71" s="270" t="s">
        <v>101</v>
      </c>
      <c r="F71" s="271" t="s">
        <v>67</v>
      </c>
      <c r="G71" s="270" t="s">
        <v>107</v>
      </c>
      <c r="H71" s="404" t="s">
        <v>326</v>
      </c>
      <c r="I71" s="142"/>
    </row>
    <row r="72" spans="1:9" s="20" customFormat="1" ht="17" customHeight="1">
      <c r="A72" s="185"/>
      <c r="B72" s="273" t="s">
        <v>128</v>
      </c>
      <c r="C72" s="257" t="s">
        <v>132</v>
      </c>
      <c r="D72" s="257" t="s">
        <v>129</v>
      </c>
      <c r="E72" s="257" t="s">
        <v>133</v>
      </c>
      <c r="F72" s="274" t="s">
        <v>134</v>
      </c>
      <c r="G72" s="257" t="s">
        <v>155</v>
      </c>
      <c r="H72" s="403" t="s">
        <v>325</v>
      </c>
      <c r="I72" s="137"/>
    </row>
    <row r="73" spans="1:9" s="20" customFormat="1" ht="17" customHeight="1">
      <c r="A73" s="45">
        <v>30</v>
      </c>
      <c r="B73" s="276" t="s">
        <v>54</v>
      </c>
      <c r="C73" s="277" t="s">
        <v>100</v>
      </c>
      <c r="D73" s="258" t="s">
        <v>130</v>
      </c>
      <c r="E73" s="277" t="s">
        <v>100</v>
      </c>
      <c r="F73" s="258" t="s">
        <v>21</v>
      </c>
      <c r="G73" s="278" t="s">
        <v>45</v>
      </c>
      <c r="H73" s="405" t="s">
        <v>327</v>
      </c>
      <c r="I73" s="41">
        <v>30</v>
      </c>
    </row>
    <row r="74" spans="1:9" ht="17" customHeight="1">
      <c r="A74" s="187"/>
      <c r="B74" s="280" t="s">
        <v>70</v>
      </c>
      <c r="C74" s="242"/>
      <c r="D74" s="242"/>
      <c r="E74" s="251" t="s">
        <v>43</v>
      </c>
      <c r="F74" s="242"/>
      <c r="G74" s="248"/>
      <c r="H74" s="281" t="s">
        <v>162</v>
      </c>
      <c r="I74" s="188"/>
    </row>
    <row r="75" spans="1:9" s="20" customFormat="1" ht="17" customHeight="1" thickBot="1">
      <c r="A75" s="185">
        <v>2000</v>
      </c>
      <c r="B75" s="241" t="s">
        <v>135</v>
      </c>
      <c r="C75" s="244" t="str">
        <f t="shared" ref="C75:G75" si="9">"# " &amp; VALUE(RIGHT(B75,4)+1)</f>
        <v># 183</v>
      </c>
      <c r="D75" s="244" t="str">
        <f t="shared" si="9"/>
        <v># 184</v>
      </c>
      <c r="E75" s="244" t="str">
        <f t="shared" si="9"/>
        <v># 185</v>
      </c>
      <c r="F75" s="244" t="str">
        <f t="shared" si="9"/>
        <v># 186</v>
      </c>
      <c r="G75" s="244" t="str">
        <f t="shared" si="9"/>
        <v># 187</v>
      </c>
      <c r="H75" s="282" t="s">
        <v>57</v>
      </c>
      <c r="I75" s="157">
        <v>2000</v>
      </c>
    </row>
    <row r="76" spans="1:9" s="20" customFormat="1" ht="17" customHeight="1">
      <c r="A76" s="181"/>
      <c r="B76" s="283" t="s">
        <v>90</v>
      </c>
      <c r="C76" s="284"/>
      <c r="D76" s="284"/>
      <c r="E76" s="285" t="s">
        <v>37</v>
      </c>
      <c r="F76" s="248"/>
      <c r="G76" s="286" t="s">
        <v>158</v>
      </c>
      <c r="H76" s="285" t="s">
        <v>37</v>
      </c>
      <c r="I76" s="142"/>
    </row>
    <row r="77" spans="1:9" ht="17" customHeight="1">
      <c r="A77" s="45">
        <v>30</v>
      </c>
      <c r="B77" s="265" t="s">
        <v>136</v>
      </c>
      <c r="C77" s="244" t="str">
        <f>"# " &amp; VALUE(RIGHT(B77,4)+1)</f>
        <v># 2322</v>
      </c>
      <c r="D77" s="244" t="str">
        <f t="shared" ref="D77:F77" si="10">"# " &amp; VALUE(RIGHT(C77,4)+1)</f>
        <v># 2323</v>
      </c>
      <c r="E77" s="244" t="str">
        <f t="shared" si="10"/>
        <v># 2324</v>
      </c>
      <c r="F77" s="244" t="str">
        <f t="shared" si="10"/>
        <v># 2325</v>
      </c>
      <c r="G77" s="287"/>
      <c r="H77" s="244" t="s">
        <v>137</v>
      </c>
      <c r="I77" s="36">
        <v>30</v>
      </c>
    </row>
    <row r="78" spans="1:9" ht="17" customHeight="1">
      <c r="A78" s="37"/>
      <c r="B78" s="288" t="s">
        <v>102</v>
      </c>
      <c r="C78" s="280"/>
      <c r="D78" s="248" t="s">
        <v>24</v>
      </c>
      <c r="E78" s="241"/>
      <c r="F78" s="289"/>
      <c r="G78" s="274"/>
      <c r="H78" s="411" t="s">
        <v>328</v>
      </c>
      <c r="I78" s="156"/>
    </row>
    <row r="79" spans="1:9" ht="17" customHeight="1" thickBot="1">
      <c r="A79" s="45"/>
      <c r="B79" s="246"/>
      <c r="C79" s="240"/>
      <c r="D79" s="241"/>
      <c r="E79" s="241"/>
      <c r="F79" s="252"/>
      <c r="G79" s="291"/>
      <c r="H79" s="292"/>
      <c r="I79" s="41"/>
    </row>
    <row r="80" spans="1:9" s="20" customFormat="1" ht="17" customHeight="1" thickBot="1">
      <c r="A80" s="191">
        <v>2100</v>
      </c>
      <c r="B80" s="241"/>
      <c r="C80" s="230"/>
      <c r="D80" s="370" t="s">
        <v>311</v>
      </c>
      <c r="E80" s="241"/>
      <c r="F80" s="252"/>
      <c r="G80" s="274"/>
      <c r="H80" s="293" t="s">
        <v>169</v>
      </c>
      <c r="I80" s="157">
        <v>2100</v>
      </c>
    </row>
    <row r="81" spans="1:9" s="20" customFormat="1" ht="17" customHeight="1">
      <c r="A81" s="138"/>
      <c r="B81" s="241" t="s">
        <v>94</v>
      </c>
      <c r="C81" s="241" t="str">
        <f>"# " &amp; VALUE(RIGHT(B81,2)+1)</f>
        <v># 7</v>
      </c>
      <c r="D81" s="241" t="str">
        <f>"# " &amp; VALUE(RIGHT(C81,2)+1)</f>
        <v># 8</v>
      </c>
      <c r="E81" s="241" t="str">
        <f>"# " &amp; VALUE(RIGHT(D81,2)+1)</f>
        <v># 9</v>
      </c>
      <c r="F81" s="241" t="str">
        <f>"# " &amp; VALUE(RIGHT(E81,2)+1)</f>
        <v># 10</v>
      </c>
      <c r="G81" s="274" t="s">
        <v>172</v>
      </c>
      <c r="H81" s="294" t="s">
        <v>170</v>
      </c>
      <c r="I81" s="142"/>
    </row>
    <row r="82" spans="1:9" s="20" customFormat="1" ht="17" customHeight="1">
      <c r="A82" s="143"/>
      <c r="B82" s="241"/>
      <c r="C82" s="241"/>
      <c r="D82" s="241"/>
      <c r="E82" s="241"/>
      <c r="F82" s="252"/>
      <c r="G82" s="291" t="s">
        <v>157</v>
      </c>
      <c r="H82" s="295"/>
      <c r="I82" s="137"/>
    </row>
    <row r="83" spans="1:9" ht="17" customHeight="1">
      <c r="A83" s="146">
        <v>30</v>
      </c>
      <c r="B83" s="240"/>
      <c r="C83" s="241"/>
      <c r="D83" s="241"/>
      <c r="E83" s="244"/>
      <c r="F83" s="266"/>
      <c r="G83" s="274"/>
      <c r="H83" s="296"/>
      <c r="I83" s="36">
        <v>30</v>
      </c>
    </row>
    <row r="84" spans="1:9" ht="17" customHeight="1">
      <c r="A84" s="84"/>
      <c r="B84" s="280" t="s">
        <v>88</v>
      </c>
      <c r="C84" s="248"/>
      <c r="D84" s="248"/>
      <c r="E84" s="247"/>
      <c r="F84" s="247"/>
      <c r="G84" s="291"/>
      <c r="H84" s="411" t="s">
        <v>329</v>
      </c>
      <c r="I84" s="41"/>
    </row>
    <row r="85" spans="1:9" ht="17" customHeight="1">
      <c r="A85" s="84"/>
      <c r="B85" s="240"/>
      <c r="C85" s="242"/>
      <c r="D85" s="242"/>
      <c r="E85" s="241"/>
      <c r="F85" s="241"/>
      <c r="G85" s="297"/>
      <c r="H85" s="406" t="s">
        <v>179</v>
      </c>
      <c r="I85" s="41"/>
    </row>
    <row r="86" spans="1:9" s="20" customFormat="1" ht="17" customHeight="1" thickBot="1">
      <c r="A86" s="134">
        <v>2200</v>
      </c>
      <c r="B86" s="298"/>
      <c r="C86" s="298"/>
      <c r="D86" s="299" t="s">
        <v>89</v>
      </c>
      <c r="E86" s="298"/>
      <c r="F86" s="298"/>
      <c r="G86" s="300"/>
      <c r="H86" s="412" t="s">
        <v>180</v>
      </c>
      <c r="I86" s="157">
        <v>2200</v>
      </c>
    </row>
    <row r="87" spans="1:9" s="20" customFormat="1" ht="17" customHeight="1">
      <c r="A87" s="143"/>
      <c r="B87" s="241" t="s">
        <v>138</v>
      </c>
      <c r="C87" s="241" t="str">
        <f>"# " &amp; VALUE(RIGHT(B87,2)+1)</f>
        <v># 22</v>
      </c>
      <c r="D87" s="241" t="str">
        <f>"# " &amp; VALUE(RIGHT(C87,2)+1)</f>
        <v># 23</v>
      </c>
      <c r="E87" s="241" t="str">
        <f>"# " &amp; VALUE(RIGHT(D87,2)+1)</f>
        <v># 24</v>
      </c>
      <c r="F87" s="241" t="str">
        <f>"# " &amp; VALUE(RIGHT(E87,2)+1)</f>
        <v># 25</v>
      </c>
      <c r="G87" s="302" t="s">
        <v>109</v>
      </c>
      <c r="H87" s="407" t="s">
        <v>330</v>
      </c>
      <c r="I87" s="142"/>
    </row>
    <row r="88" spans="1:9" s="20" customFormat="1" ht="17" customHeight="1">
      <c r="A88" s="143"/>
      <c r="B88" s="241"/>
      <c r="C88" s="241"/>
      <c r="D88" s="241"/>
      <c r="E88" s="241"/>
      <c r="F88" s="241"/>
      <c r="G88" s="303" t="s">
        <v>159</v>
      </c>
      <c r="H88" s="372" t="s">
        <v>313</v>
      </c>
      <c r="I88" s="137"/>
    </row>
    <row r="89" spans="1:9" ht="17" customHeight="1">
      <c r="A89" s="146">
        <v>30</v>
      </c>
      <c r="B89" s="304"/>
      <c r="C89" s="304"/>
      <c r="D89" s="305"/>
      <c r="E89" s="304"/>
      <c r="F89" s="366">
        <v>2235</v>
      </c>
      <c r="G89" s="306" t="s">
        <v>110</v>
      </c>
      <c r="H89" s="369" t="s">
        <v>314</v>
      </c>
      <c r="I89" s="36">
        <v>30</v>
      </c>
    </row>
    <row r="90" spans="1:9" ht="17" customHeight="1">
      <c r="A90" s="154"/>
      <c r="B90" s="410" t="s">
        <v>331</v>
      </c>
      <c r="C90" s="248"/>
      <c r="D90" s="242"/>
      <c r="E90" s="283" t="s">
        <v>104</v>
      </c>
      <c r="F90" s="249"/>
      <c r="G90" s="302" t="s">
        <v>82</v>
      </c>
      <c r="H90" s="307" t="s">
        <v>167</v>
      </c>
      <c r="I90" s="41"/>
    </row>
    <row r="91" spans="1:9" ht="17" customHeight="1">
      <c r="A91" s="84"/>
      <c r="B91" s="308"/>
      <c r="C91" s="251" t="s">
        <v>250</v>
      </c>
      <c r="D91" s="309"/>
      <c r="E91" s="381" t="s">
        <v>84</v>
      </c>
      <c r="F91" s="382"/>
      <c r="G91" s="310" t="s">
        <v>160</v>
      </c>
      <c r="H91" s="311"/>
      <c r="I91" s="41"/>
    </row>
    <row r="92" spans="1:9" ht="17" customHeight="1">
      <c r="A92" s="84"/>
      <c r="B92" s="250" t="s">
        <v>92</v>
      </c>
      <c r="C92" s="241" t="str">
        <f>"# " &amp; VALUE(RIGHT(B92,2)+1)</f>
        <v># 2</v>
      </c>
      <c r="D92" s="241" t="str">
        <f>"# " &amp; VALUE(RIGHT(C92,2)+1)</f>
        <v># 3</v>
      </c>
      <c r="E92" s="311" t="s">
        <v>140</v>
      </c>
      <c r="F92" s="252" t="str">
        <f>"# " &amp; VALUE(RIGHT(E92,2)+1)</f>
        <v># 8</v>
      </c>
      <c r="G92" s="312" t="s">
        <v>81</v>
      </c>
      <c r="H92" s="311"/>
      <c r="I92" s="41"/>
    </row>
    <row r="93" spans="1:9" ht="17" customHeight="1" thickBot="1">
      <c r="A93" s="134">
        <v>2300</v>
      </c>
      <c r="B93" s="254"/>
      <c r="C93" s="244"/>
      <c r="D93" s="313"/>
      <c r="E93" s="314"/>
      <c r="F93" s="315">
        <v>2305</v>
      </c>
      <c r="G93" s="316"/>
      <c r="H93" s="363" t="s">
        <v>315</v>
      </c>
      <c r="I93" s="157">
        <v>2300</v>
      </c>
    </row>
    <row r="94" spans="1:9" s="20" customFormat="1" ht="17" customHeight="1">
      <c r="A94" s="195"/>
      <c r="B94" s="246" t="s">
        <v>71</v>
      </c>
      <c r="C94" s="230"/>
      <c r="D94" s="241"/>
      <c r="E94" s="317"/>
      <c r="F94" s="256">
        <v>800632426</v>
      </c>
      <c r="G94" s="318" t="s">
        <v>72</v>
      </c>
      <c r="H94" s="311" t="s">
        <v>168</v>
      </c>
      <c r="I94" s="142"/>
    </row>
    <row r="95" spans="1:9" s="20" customFormat="1" ht="17" customHeight="1">
      <c r="A95" s="195"/>
      <c r="B95" s="250"/>
      <c r="C95" s="251" t="s">
        <v>48</v>
      </c>
      <c r="D95" s="319"/>
      <c r="E95" s="320" t="s">
        <v>176</v>
      </c>
      <c r="F95" s="251" t="s">
        <v>48</v>
      </c>
      <c r="G95" s="321" t="s">
        <v>161</v>
      </c>
      <c r="H95" s="322"/>
      <c r="I95" s="137"/>
    </row>
    <row r="96" spans="1:9" s="20" customFormat="1" ht="17" customHeight="1" thickBot="1">
      <c r="A96" s="196">
        <v>2315</v>
      </c>
      <c r="B96" s="250" t="s">
        <v>141</v>
      </c>
      <c r="C96" s="241" t="str">
        <f>"# " &amp; VALUE(RIGHT(B96,4)+1)</f>
        <v># 3601</v>
      </c>
      <c r="D96" s="241" t="str">
        <f>"# " &amp; VALUE(RIGHT(C96,4)+1)</f>
        <v># 3602</v>
      </c>
      <c r="E96" s="323"/>
      <c r="F96" s="324" t="s">
        <v>178</v>
      </c>
      <c r="G96" s="325" t="s">
        <v>49</v>
      </c>
      <c r="H96" s="326">
        <v>2315</v>
      </c>
      <c r="I96" s="197">
        <v>2315</v>
      </c>
    </row>
    <row r="97" spans="1:9" ht="17" customHeight="1" thickBot="1">
      <c r="A97" s="30">
        <v>30</v>
      </c>
      <c r="B97" s="327"/>
      <c r="C97" s="328"/>
      <c r="D97" s="328"/>
      <c r="E97" s="331" t="s">
        <v>177</v>
      </c>
      <c r="F97" s="328"/>
      <c r="G97" s="383" t="s">
        <v>38</v>
      </c>
      <c r="H97" s="384"/>
      <c r="I97" s="36">
        <v>30</v>
      </c>
    </row>
    <row r="98" spans="1:9" ht="17" customHeight="1">
      <c r="A98" s="37"/>
      <c r="B98" s="250"/>
      <c r="C98" s="232"/>
      <c r="D98" s="232" t="s">
        <v>39</v>
      </c>
      <c r="E98" s="23" t="s">
        <v>17</v>
      </c>
      <c r="F98" s="239"/>
      <c r="G98" s="198" t="s">
        <v>41</v>
      </c>
      <c r="H98" s="199" t="s">
        <v>20</v>
      </c>
      <c r="I98" s="156"/>
    </row>
    <row r="99" spans="1:9" ht="17" customHeight="1">
      <c r="A99" s="45"/>
      <c r="B99" s="250"/>
      <c r="C99" s="242"/>
      <c r="D99" s="242"/>
      <c r="E99" s="119" t="str">
        <f>E72</f>
        <v>2024開運救兵  # 3</v>
      </c>
      <c r="F99" s="243"/>
      <c r="G99" s="119" t="str">
        <f>G72</f>
        <v>新聞透視 # 27</v>
      </c>
      <c r="H99" s="200" t="s">
        <v>174</v>
      </c>
      <c r="I99" s="41"/>
    </row>
    <row r="100" spans="1:9" ht="17" customHeight="1" thickBot="1">
      <c r="A100" s="45"/>
      <c r="B100" s="250"/>
      <c r="C100" s="242"/>
      <c r="D100" s="242"/>
      <c r="E100" s="109"/>
      <c r="F100" s="230">
        <v>2350</v>
      </c>
      <c r="G100" s="95"/>
      <c r="H100" s="93"/>
      <c r="I100" s="41"/>
    </row>
    <row r="101" spans="1:9" s="20" customFormat="1" ht="17" customHeight="1" thickBot="1">
      <c r="A101" s="11" t="s">
        <v>9</v>
      </c>
      <c r="B101" s="329"/>
      <c r="C101" s="330"/>
      <c r="D101" s="330" t="s">
        <v>40</v>
      </c>
      <c r="E101" s="32"/>
      <c r="F101" s="332"/>
      <c r="G101" s="96"/>
      <c r="H101" s="83"/>
      <c r="I101" s="44" t="s">
        <v>9</v>
      </c>
    </row>
    <row r="102" spans="1:9" ht="17" customHeight="1">
      <c r="A102" s="21"/>
      <c r="B102" s="182" t="s">
        <v>17</v>
      </c>
      <c r="C102" s="183" t="s">
        <v>17</v>
      </c>
      <c r="D102" s="183" t="s">
        <v>17</v>
      </c>
      <c r="E102" s="105" t="s">
        <v>17</v>
      </c>
      <c r="F102" s="49" t="s">
        <v>17</v>
      </c>
      <c r="G102" s="184" t="s">
        <v>41</v>
      </c>
      <c r="H102" s="199" t="s">
        <v>20</v>
      </c>
      <c r="I102" s="29"/>
    </row>
    <row r="103" spans="1:9" ht="17" customHeight="1">
      <c r="A103" s="45"/>
      <c r="B103" s="42" t="str">
        <f>$B$27</f>
        <v>新聞掏寶  # 204</v>
      </c>
      <c r="C103" s="109" t="str">
        <f>C62</f>
        <v>胃食遊戲 - 沖繩篇 # 9</v>
      </c>
      <c r="D103" s="105" t="str">
        <f>D62</f>
        <v>這㇐站阿拉伯 Arabian Days &amp; Nights (20 EPI)</v>
      </c>
      <c r="E103" s="385" t="str">
        <f>E62</f>
        <v>關注關注組 Eyes On Concern Groups (27 EPI)</v>
      </c>
      <c r="F103" s="386"/>
      <c r="G103" s="119" t="str">
        <f>G42</f>
        <v>周六聊Teen谷 # 26</v>
      </c>
      <c r="H103" s="201" t="str">
        <f>H72</f>
        <v>飛越五十載 # 1</v>
      </c>
      <c r="I103" s="41"/>
    </row>
    <row r="104" spans="1:9" ht="17" customHeight="1">
      <c r="A104" s="30">
        <v>30</v>
      </c>
      <c r="B104" s="202"/>
      <c r="C104" s="110"/>
      <c r="D104" s="109" t="str">
        <f>D63</f>
        <v># 2</v>
      </c>
      <c r="E104" s="109" t="str">
        <f>E63</f>
        <v># 3</v>
      </c>
      <c r="F104" s="60" t="str">
        <f>F63</f>
        <v># 4</v>
      </c>
      <c r="G104" s="110"/>
      <c r="H104" s="201"/>
      <c r="I104" s="36">
        <v>30</v>
      </c>
    </row>
    <row r="105" spans="1:9" ht="17" customHeight="1">
      <c r="A105" s="45"/>
      <c r="B105" s="38" t="s">
        <v>17</v>
      </c>
      <c r="C105" s="39"/>
      <c r="D105" s="70"/>
      <c r="E105" s="70"/>
      <c r="F105" s="70"/>
      <c r="G105" s="203" t="s">
        <v>41</v>
      </c>
      <c r="H105" s="117"/>
      <c r="I105" s="99"/>
    </row>
    <row r="106" spans="1:9" s="20" customFormat="1" ht="17" customHeight="1" thickBot="1">
      <c r="A106" s="11" t="s">
        <v>10</v>
      </c>
      <c r="B106" s="129"/>
      <c r="C106" s="129"/>
      <c r="D106" s="193" t="s">
        <v>89</v>
      </c>
      <c r="E106" s="129"/>
      <c r="F106" s="129"/>
      <c r="G106" s="61" t="s">
        <v>55</v>
      </c>
      <c r="H106" s="57" t="s">
        <v>149</v>
      </c>
      <c r="I106" s="113" t="s">
        <v>10</v>
      </c>
    </row>
    <row r="107" spans="1:9" ht="17" customHeight="1">
      <c r="A107" s="114"/>
      <c r="B107" s="60" t="s">
        <v>138</v>
      </c>
      <c r="C107" s="60" t="str">
        <f>"# " &amp; VALUE(RIGHT(B107,2)+1)</f>
        <v># 22</v>
      </c>
      <c r="D107" s="60" t="str">
        <f>"# " &amp; VALUE(RIGHT(C107,2)+1)</f>
        <v># 23</v>
      </c>
      <c r="E107" s="60" t="str">
        <f>"# " &amp; VALUE(RIGHT(D107,2)+1)</f>
        <v># 24</v>
      </c>
      <c r="F107" s="60" t="str">
        <f>"# " &amp; VALUE(RIGHT(E107,2)+1)</f>
        <v># 25</v>
      </c>
      <c r="G107" s="61" t="str">
        <f>G16</f>
        <v># 20</v>
      </c>
      <c r="H107" s="62" t="str">
        <f>H16</f>
        <v># 1</v>
      </c>
      <c r="I107" s="100"/>
    </row>
    <row r="108" spans="1:9" ht="17" customHeight="1">
      <c r="A108" s="204">
        <v>30</v>
      </c>
      <c r="B108" s="31"/>
      <c r="C108" s="65"/>
      <c r="D108" s="65"/>
      <c r="E108" s="65"/>
      <c r="F108" s="65"/>
      <c r="G108" s="33"/>
      <c r="H108" s="112"/>
      <c r="I108" s="101">
        <v>30</v>
      </c>
    </row>
    <row r="109" spans="1:9" ht="17" customHeight="1">
      <c r="A109" s="123"/>
      <c r="B109" s="38" t="s">
        <v>17</v>
      </c>
      <c r="C109" s="6"/>
      <c r="D109" s="60"/>
      <c r="E109" s="60"/>
      <c r="F109" s="40"/>
      <c r="G109" s="203" t="s">
        <v>41</v>
      </c>
      <c r="H109" s="199" t="s">
        <v>20</v>
      </c>
      <c r="I109" s="205"/>
    </row>
    <row r="110" spans="1:9" s="20" customFormat="1" ht="17" customHeight="1" thickBot="1">
      <c r="A110" s="11" t="s">
        <v>11</v>
      </c>
      <c r="B110" s="42"/>
      <c r="C110" s="5"/>
      <c r="D110" s="60" t="str">
        <f>$D$80</f>
        <v>反黑英雄 No Room For Crime (25 EPI)</v>
      </c>
      <c r="E110" s="60"/>
      <c r="F110" s="60"/>
      <c r="G110" s="206"/>
      <c r="H110" s="207"/>
      <c r="I110" s="44" t="s">
        <v>11</v>
      </c>
    </row>
    <row r="111" spans="1:9" ht="17" customHeight="1">
      <c r="A111" s="114"/>
      <c r="B111" s="42" t="str">
        <f>$B$81</f>
        <v># 6</v>
      </c>
      <c r="C111" s="60" t="str">
        <f>"# " &amp; VALUE(RIGHT(B111,2)+1)</f>
        <v># 7</v>
      </c>
      <c r="D111" s="60" t="str">
        <f>"# " &amp; VALUE(RIGHT(C111,2)+1)</f>
        <v># 8</v>
      </c>
      <c r="E111" s="60" t="str">
        <f>"# " &amp; VALUE(RIGHT(D111,2)+1)</f>
        <v># 9</v>
      </c>
      <c r="F111" s="60" t="str">
        <f>F81</f>
        <v># 10</v>
      </c>
      <c r="G111" s="186"/>
      <c r="H111" s="192" t="s">
        <v>169</v>
      </c>
      <c r="I111" s="100"/>
    </row>
    <row r="112" spans="1:9" ht="17" customHeight="1">
      <c r="A112" s="118">
        <v>30</v>
      </c>
      <c r="B112" s="64"/>
      <c r="C112" s="65"/>
      <c r="D112" s="65"/>
      <c r="E112" s="65"/>
      <c r="F112" s="65"/>
      <c r="G112" s="208" t="s">
        <v>166</v>
      </c>
      <c r="H112" s="209"/>
      <c r="I112" s="101">
        <v>30</v>
      </c>
    </row>
    <row r="113" spans="1:9" ht="17" customHeight="1">
      <c r="A113" s="123"/>
      <c r="B113" s="170" t="s">
        <v>17</v>
      </c>
      <c r="C113" s="189"/>
      <c r="D113" s="39" t="str">
        <f>$E$76</f>
        <v xml:space="preserve">愛．回家之開心速遞  Lo And Behold </v>
      </c>
      <c r="E113" s="39"/>
      <c r="F113" s="39"/>
      <c r="G113" s="186"/>
      <c r="H113" s="39" t="str">
        <f>$E$76</f>
        <v xml:space="preserve">愛．回家之開心速遞  Lo And Behold </v>
      </c>
      <c r="I113" s="205"/>
    </row>
    <row r="114" spans="1:9" s="20" customFormat="1" ht="17" customHeight="1" thickBot="1">
      <c r="A114" s="11" t="s">
        <v>12</v>
      </c>
      <c r="B114" s="31" t="str">
        <f>$B$77</f>
        <v># 2321</v>
      </c>
      <c r="C114" s="65" t="str">
        <f>"# " &amp; VALUE(RIGHT(B114,4)+1)</f>
        <v># 2322</v>
      </c>
      <c r="D114" s="65" t="str">
        <f t="shared" ref="D114:F114" si="11">"# " &amp; VALUE(RIGHT(C114,4)+1)</f>
        <v># 2323</v>
      </c>
      <c r="E114" s="65" t="str">
        <f t="shared" si="11"/>
        <v># 2324</v>
      </c>
      <c r="F114" s="65" t="str">
        <f t="shared" si="11"/>
        <v># 2325</v>
      </c>
      <c r="G114" s="208"/>
      <c r="H114" s="65" t="s">
        <v>137</v>
      </c>
      <c r="I114" s="44" t="s">
        <v>12</v>
      </c>
    </row>
    <row r="115" spans="1:9" ht="17" customHeight="1">
      <c r="A115" s="114"/>
      <c r="B115" s="170" t="s">
        <v>17</v>
      </c>
      <c r="C115" s="70"/>
      <c r="D115" s="210" t="s">
        <v>43</v>
      </c>
      <c r="E115" s="39"/>
      <c r="F115" s="39"/>
      <c r="G115" s="190"/>
      <c r="H115" s="210" t="s">
        <v>111</v>
      </c>
      <c r="I115" s="100"/>
    </row>
    <row r="116" spans="1:9" ht="17" customHeight="1">
      <c r="A116" s="204">
        <v>30</v>
      </c>
      <c r="B116" s="65" t="str">
        <f>B75</f>
        <v># 182</v>
      </c>
      <c r="C116" s="65" t="str">
        <f t="shared" ref="C116:E116" si="12">C75</f>
        <v># 183</v>
      </c>
      <c r="D116" s="65" t="str">
        <f t="shared" si="12"/>
        <v># 184</v>
      </c>
      <c r="E116" s="65" t="str">
        <f t="shared" si="12"/>
        <v># 185</v>
      </c>
      <c r="F116" s="65" t="str">
        <f t="shared" ref="F116" si="13">F75</f>
        <v># 186</v>
      </c>
      <c r="G116" s="186"/>
      <c r="H116" s="65" t="s">
        <v>173</v>
      </c>
      <c r="I116" s="101">
        <v>30</v>
      </c>
    </row>
    <row r="117" spans="1:9" ht="17" customHeight="1">
      <c r="A117" s="118"/>
      <c r="B117" s="211" t="s">
        <v>17</v>
      </c>
      <c r="C117" s="70" t="s">
        <v>17</v>
      </c>
      <c r="D117" s="86" t="s">
        <v>17</v>
      </c>
      <c r="E117" s="86" t="s">
        <v>17</v>
      </c>
      <c r="F117" s="86" t="s">
        <v>17</v>
      </c>
      <c r="G117" s="212" t="s">
        <v>43</v>
      </c>
      <c r="H117" s="199" t="s">
        <v>20</v>
      </c>
      <c r="I117" s="102"/>
    </row>
    <row r="118" spans="1:9" s="20" customFormat="1" ht="17" customHeight="1" thickBot="1">
      <c r="A118" s="11" t="s">
        <v>15</v>
      </c>
      <c r="B118" s="96" t="str">
        <f>B72</f>
        <v>解風大阪 # 13</v>
      </c>
      <c r="C118" s="60" t="str">
        <f>$C$72</f>
        <v>2024開運救兵 # 2</v>
      </c>
      <c r="D118" s="61" t="str">
        <f>$D$72</f>
        <v>玲玲友情報 # 1</v>
      </c>
      <c r="E118" s="61" t="str">
        <f>$E$72</f>
        <v>2024開運救兵  # 3</v>
      </c>
      <c r="F118" s="33" t="str">
        <f>F72</f>
        <v>最強生命線 # 353</v>
      </c>
      <c r="G118" s="32" t="s">
        <v>165</v>
      </c>
      <c r="H118" s="77" t="s">
        <v>179</v>
      </c>
      <c r="I118" s="44" t="s">
        <v>15</v>
      </c>
    </row>
    <row r="119" spans="1:9" ht="17" customHeight="1">
      <c r="A119" s="114"/>
      <c r="B119" s="38" t="s">
        <v>17</v>
      </c>
      <c r="C119" s="39"/>
      <c r="D119" s="39"/>
      <c r="E119" s="39"/>
      <c r="F119" s="115"/>
      <c r="G119" s="184" t="s">
        <v>41</v>
      </c>
      <c r="H119" s="199" t="s">
        <v>20</v>
      </c>
      <c r="I119" s="100"/>
    </row>
    <row r="120" spans="1:9" ht="17" customHeight="1">
      <c r="A120" s="204">
        <v>30</v>
      </c>
      <c r="B120" s="213"/>
      <c r="C120" s="60"/>
      <c r="D120" s="214" t="s">
        <v>58</v>
      </c>
      <c r="E120" s="214"/>
      <c r="F120" s="155"/>
      <c r="G120" s="194" t="str">
        <f>G88</f>
        <v>唔滾唔知有料到 # 13</v>
      </c>
      <c r="H120" s="60" t="s">
        <v>80</v>
      </c>
      <c r="I120" s="101">
        <v>30</v>
      </c>
    </row>
    <row r="121" spans="1:9" ht="17" customHeight="1">
      <c r="A121" s="118"/>
      <c r="B121" s="42" t="str">
        <f>B66</f>
        <v># 25</v>
      </c>
      <c r="C121" s="60" t="str">
        <f>C66</f>
        <v># 26</v>
      </c>
      <c r="D121" s="60" t="str">
        <f>D66</f>
        <v># 27</v>
      </c>
      <c r="E121" s="60" t="str">
        <f>E66</f>
        <v># 28</v>
      </c>
      <c r="F121" s="95" t="str">
        <f>F66</f>
        <v># 29</v>
      </c>
      <c r="G121" s="184" t="s">
        <v>41</v>
      </c>
      <c r="H121" s="199" t="s">
        <v>20</v>
      </c>
      <c r="I121" s="205"/>
    </row>
    <row r="122" spans="1:9" s="20" customFormat="1" ht="17" customHeight="1" thickBot="1">
      <c r="A122" s="11" t="s">
        <v>13</v>
      </c>
      <c r="B122" s="64"/>
      <c r="C122" s="65"/>
      <c r="D122" s="65"/>
      <c r="E122" s="65"/>
      <c r="F122" s="34"/>
      <c r="G122" s="161" t="str">
        <f>G91</f>
        <v>古靈精怪 台灣篇 #5</v>
      </c>
      <c r="H122" s="61" t="str">
        <f>H93</f>
        <v>J Music #47</v>
      </c>
      <c r="I122" s="44" t="s">
        <v>13</v>
      </c>
    </row>
    <row r="123" spans="1:9" ht="17" customHeight="1">
      <c r="A123" s="45"/>
      <c r="B123" s="124" t="s">
        <v>17</v>
      </c>
      <c r="C123" s="80"/>
      <c r="D123" s="6"/>
      <c r="E123" s="6"/>
      <c r="F123" s="6"/>
      <c r="G123" s="184" t="s">
        <v>41</v>
      </c>
      <c r="H123" s="199" t="s">
        <v>20</v>
      </c>
      <c r="I123" s="41"/>
    </row>
    <row r="124" spans="1:9" ht="17" customHeight="1">
      <c r="A124" s="204" t="s">
        <v>2</v>
      </c>
      <c r="B124" s="215"/>
      <c r="C124" s="5"/>
      <c r="D124" s="60" t="str">
        <f>D39</f>
        <v>流行都市  Big City Shop 2024</v>
      </c>
      <c r="E124" s="6"/>
      <c r="F124" s="60"/>
      <c r="G124" s="119" t="str">
        <f>G72</f>
        <v>新聞透視 # 27</v>
      </c>
      <c r="H124" s="61" t="str">
        <f>H40</f>
        <v>Sunday好戲王 # 23</v>
      </c>
      <c r="I124" s="101" t="s">
        <v>2</v>
      </c>
    </row>
    <row r="125" spans="1:9" ht="17" customHeight="1">
      <c r="A125" s="118"/>
      <c r="B125" s="60" t="str">
        <f>B40</f>
        <v># 130</v>
      </c>
      <c r="C125" s="60" t="str">
        <f>C40</f>
        <v># 131</v>
      </c>
      <c r="D125" s="60" t="str">
        <f>D40</f>
        <v># 132</v>
      </c>
      <c r="E125" s="60" t="str">
        <f>E40</f>
        <v># 133</v>
      </c>
      <c r="F125" s="60" t="str">
        <f>F40</f>
        <v># 134</v>
      </c>
      <c r="G125" s="184" t="s">
        <v>41</v>
      </c>
      <c r="H125" s="60"/>
      <c r="I125" s="102"/>
    </row>
    <row r="126" spans="1:9" ht="17" customHeight="1" thickBot="1">
      <c r="A126" s="216" t="s">
        <v>14</v>
      </c>
      <c r="B126" s="217"/>
      <c r="C126" s="218"/>
      <c r="D126" s="218"/>
      <c r="E126" s="218"/>
      <c r="F126" s="219"/>
      <c r="G126" s="220" t="str">
        <f>G42</f>
        <v>周六聊Teen谷 # 26</v>
      </c>
      <c r="H126" s="221"/>
      <c r="I126" s="44" t="s">
        <v>14</v>
      </c>
    </row>
    <row r="127" spans="1:9" ht="17" customHeight="1" thickTop="1">
      <c r="A127" s="222"/>
      <c r="B127" s="5"/>
      <c r="C127" s="6"/>
      <c r="D127" s="6"/>
      <c r="E127" s="6"/>
      <c r="F127" s="6"/>
      <c r="G127" s="6"/>
      <c r="H127" s="375">
        <f ca="1">TODAY()</f>
        <v>45471</v>
      </c>
      <c r="I127" s="376"/>
    </row>
    <row r="128" spans="1:9" ht="17" customHeight="1"/>
    <row r="129" ht="17" customHeight="1"/>
    <row r="130" ht="17" customHeight="1"/>
  </sheetData>
  <mergeCells count="17">
    <mergeCell ref="C1:G1"/>
    <mergeCell ref="H2:I2"/>
    <mergeCell ref="B11:F11"/>
    <mergeCell ref="G11:H11"/>
    <mergeCell ref="D6:E6"/>
    <mergeCell ref="G64:H64"/>
    <mergeCell ref="C50:E50"/>
    <mergeCell ref="G26:H26"/>
    <mergeCell ref="G27:H27"/>
    <mergeCell ref="C57:D57"/>
    <mergeCell ref="E62:F62"/>
    <mergeCell ref="H127:I127"/>
    <mergeCell ref="B69:F69"/>
    <mergeCell ref="G69:H69"/>
    <mergeCell ref="E91:F91"/>
    <mergeCell ref="G97:H97"/>
    <mergeCell ref="E103:F103"/>
  </mergeCells>
  <phoneticPr fontId="0" type="noConversion"/>
  <printOptions horizontalCentered="1"/>
  <pageMargins left="0" right="0" top="0.27559055118110237" bottom="0" header="0.11811023622047245" footer="0"/>
  <pageSetup paperSize="9" scale="40" orientation="portrait" r:id="rId1"/>
  <headerFooter alignWithMargins="0"/>
  <rowBreaks count="1" manualBreakCount="1">
    <brk id="1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84B6-F5EB-4A19-879F-0CF052E8313D}">
  <dimension ref="A1:I130"/>
  <sheetViews>
    <sheetView zoomScale="70" zoomScaleNormal="70" workbookViewId="0">
      <pane ySplit="4" topLeftCell="A94" activePane="bottomLeft" state="frozen"/>
      <selection pane="bottomLeft" activeCell="E87" sqref="E87"/>
    </sheetView>
  </sheetViews>
  <sheetFormatPr defaultColWidth="9.453125" defaultRowHeight="15.5"/>
  <cols>
    <col min="1" max="1" width="7.6328125" style="223" customWidth="1"/>
    <col min="2" max="8" width="32.6328125" style="4" customWidth="1"/>
    <col min="9" max="9" width="7.6328125" style="224" customWidth="1"/>
    <col min="10" max="16384" width="9.453125" style="4"/>
  </cols>
  <sheetData>
    <row r="1" spans="1:9" ht="36" customHeight="1">
      <c r="A1" s="2"/>
      <c r="B1" s="3"/>
      <c r="C1" s="398" t="s">
        <v>181</v>
      </c>
      <c r="D1" s="398"/>
      <c r="E1" s="398"/>
      <c r="F1" s="398"/>
      <c r="G1" s="398"/>
      <c r="H1" s="3"/>
      <c r="I1" s="3"/>
    </row>
    <row r="2" spans="1:9" ht="17" customHeight="1" thickBot="1">
      <c r="A2" s="5" t="s">
        <v>182</v>
      </c>
      <c r="B2" s="6"/>
      <c r="C2" s="6"/>
      <c r="D2" s="1" t="s">
        <v>18</v>
      </c>
      <c r="E2" s="1"/>
      <c r="F2" s="7"/>
      <c r="G2" s="7"/>
      <c r="H2" s="399" t="s">
        <v>183</v>
      </c>
      <c r="I2" s="399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184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45481</v>
      </c>
      <c r="C4" s="12">
        <f t="shared" ref="C4:H4" si="0">SUM(B4+1)</f>
        <v>45482</v>
      </c>
      <c r="D4" s="13">
        <f t="shared" si="0"/>
        <v>45483</v>
      </c>
      <c r="E4" s="13">
        <f t="shared" si="0"/>
        <v>45484</v>
      </c>
      <c r="F4" s="13">
        <f t="shared" si="0"/>
        <v>45485</v>
      </c>
      <c r="G4" s="13">
        <f t="shared" si="0"/>
        <v>45486</v>
      </c>
      <c r="H4" s="13">
        <f t="shared" si="0"/>
        <v>45487</v>
      </c>
      <c r="I4" s="14"/>
    </row>
    <row r="5" spans="1:9" s="20" customFormat="1" ht="17" customHeight="1" thickBot="1">
      <c r="A5" s="15" t="s">
        <v>14</v>
      </c>
      <c r="B5" s="16"/>
      <c r="C5" s="333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105" t="s">
        <v>17</v>
      </c>
      <c r="D6" s="394" t="s">
        <v>185</v>
      </c>
      <c r="E6" s="395"/>
      <c r="F6" s="26" t="s">
        <v>186</v>
      </c>
      <c r="G6" s="27"/>
      <c r="H6" s="28"/>
      <c r="I6" s="29"/>
    </row>
    <row r="7" spans="1:9" ht="17" customHeight="1">
      <c r="A7" s="30">
        <v>30</v>
      </c>
      <c r="B7" s="31" t="str">
        <f>LEFT($H$67,5) &amp; " # " &amp; VALUE(RIGHT($H$67,2)-1)</f>
        <v>財經透視  # 27</v>
      </c>
      <c r="C7" s="32" t="str">
        <f>B27</f>
        <v>新聞掏寶  # 205</v>
      </c>
      <c r="D7" s="33" t="str">
        <f>C58</f>
        <v># 3</v>
      </c>
      <c r="E7" s="34" t="str">
        <f>"# " &amp; VALUE(RIGHT(D7,2)+1)</f>
        <v># 4</v>
      </c>
      <c r="F7" s="33" t="str">
        <f>E58</f>
        <v># 10</v>
      </c>
      <c r="G7" s="32" t="str">
        <f>F58</f>
        <v># 11</v>
      </c>
      <c r="H7" s="35" t="str">
        <f>D72</f>
        <v>玲玲友情報 # 2</v>
      </c>
      <c r="I7" s="36">
        <v>30</v>
      </c>
    </row>
    <row r="8" spans="1:9" ht="17" customHeight="1">
      <c r="A8" s="37"/>
      <c r="B8" s="38" t="s">
        <v>17</v>
      </c>
      <c r="C8" s="39"/>
      <c r="D8" s="39"/>
      <c r="E8" s="40" t="str">
        <f>$E$74</f>
        <v>東張西望  Scoop 2024</v>
      </c>
      <c r="F8" s="39"/>
      <c r="G8" s="39"/>
      <c r="H8" s="39"/>
      <c r="I8" s="41"/>
    </row>
    <row r="9" spans="1:9" s="20" customFormat="1" ht="17" customHeight="1" thickBot="1">
      <c r="A9" s="11" t="s">
        <v>0</v>
      </c>
      <c r="B9" s="42" t="str">
        <f>"# " &amp; VALUE(RIGHT(B75,4)-1)</f>
        <v># 188</v>
      </c>
      <c r="C9" s="43" t="str">
        <f t="shared" ref="C9:H9" si="1">B75</f>
        <v># 189</v>
      </c>
      <c r="D9" s="43" t="str">
        <f t="shared" si="1"/>
        <v># 190</v>
      </c>
      <c r="E9" s="43" t="str">
        <f t="shared" si="1"/>
        <v># 191</v>
      </c>
      <c r="F9" s="43" t="str">
        <f t="shared" si="1"/>
        <v># 192</v>
      </c>
      <c r="G9" s="43" t="str">
        <f t="shared" si="1"/>
        <v># 193</v>
      </c>
      <c r="H9" s="43" t="str">
        <f t="shared" si="1"/>
        <v># 194</v>
      </c>
      <c r="I9" s="44" t="s">
        <v>0</v>
      </c>
    </row>
    <row r="10" spans="1:9" ht="17" customHeight="1">
      <c r="A10" s="45"/>
      <c r="B10" s="225"/>
      <c r="C10" s="226"/>
      <c r="D10" s="226"/>
      <c r="E10" s="226"/>
      <c r="F10" s="227"/>
      <c r="G10" s="225"/>
      <c r="H10" s="343"/>
      <c r="I10" s="29"/>
    </row>
    <row r="11" spans="1:9" ht="17" customHeight="1">
      <c r="A11" s="30">
        <v>30</v>
      </c>
      <c r="B11" s="400" t="s">
        <v>187</v>
      </c>
      <c r="C11" s="378"/>
      <c r="D11" s="378"/>
      <c r="E11" s="378"/>
      <c r="F11" s="379"/>
      <c r="G11" s="400" t="s">
        <v>33</v>
      </c>
      <c r="H11" s="402"/>
      <c r="I11" s="36">
        <v>30</v>
      </c>
    </row>
    <row r="12" spans="1:9" ht="17" customHeight="1">
      <c r="A12" s="46"/>
      <c r="B12" s="233"/>
      <c r="C12" s="230"/>
      <c r="D12" s="232"/>
      <c r="E12" s="230"/>
      <c r="F12" s="231"/>
      <c r="G12" s="233"/>
      <c r="H12" s="234"/>
      <c r="I12" s="41"/>
    </row>
    <row r="13" spans="1:9" s="20" customFormat="1" ht="17" customHeight="1" thickBot="1">
      <c r="A13" s="47" t="s">
        <v>1</v>
      </c>
      <c r="B13" s="235"/>
      <c r="C13" s="236"/>
      <c r="D13" s="237"/>
      <c r="E13" s="237"/>
      <c r="F13" s="238"/>
      <c r="G13" s="344"/>
      <c r="H13" s="345"/>
      <c r="I13" s="44" t="s">
        <v>1</v>
      </c>
    </row>
    <row r="14" spans="1:9" ht="17" customHeight="1">
      <c r="A14" s="48"/>
      <c r="B14" s="49">
        <v>800240294</v>
      </c>
      <c r="C14" s="49"/>
      <c r="D14" s="49"/>
      <c r="E14" s="49"/>
      <c r="F14" s="49"/>
      <c r="G14" s="50" t="s">
        <v>147</v>
      </c>
      <c r="H14" s="49"/>
      <c r="I14" s="51"/>
    </row>
    <row r="15" spans="1:9" ht="17" customHeight="1">
      <c r="A15" s="52" t="s">
        <v>2</v>
      </c>
      <c r="B15" s="53"/>
      <c r="C15" s="54"/>
      <c r="D15" s="55" t="s">
        <v>188</v>
      </c>
      <c r="E15" s="56"/>
      <c r="F15" s="56"/>
      <c r="G15" s="385" t="s">
        <v>189</v>
      </c>
      <c r="H15" s="391"/>
      <c r="I15" s="58" t="s">
        <v>2</v>
      </c>
    </row>
    <row r="16" spans="1:9" ht="17" customHeight="1">
      <c r="A16" s="59"/>
      <c r="B16" s="42" t="s">
        <v>140</v>
      </c>
      <c r="C16" s="60" t="str">
        <f t="shared" ref="C16:F16" si="2">"# " &amp; VALUE(RIGHT(B16,2)+1)</f>
        <v># 8</v>
      </c>
      <c r="D16" s="60" t="str">
        <f t="shared" si="2"/>
        <v># 9</v>
      </c>
      <c r="E16" s="60" t="str">
        <f t="shared" si="2"/>
        <v># 10</v>
      </c>
      <c r="F16" s="60" t="str">
        <f t="shared" si="2"/>
        <v># 11</v>
      </c>
      <c r="G16" s="61" t="s">
        <v>114</v>
      </c>
      <c r="H16" s="334" t="s">
        <v>126</v>
      </c>
      <c r="I16" s="63"/>
    </row>
    <row r="17" spans="1:9" s="20" customFormat="1" ht="17" customHeight="1" thickBot="1">
      <c r="A17" s="47" t="s">
        <v>3</v>
      </c>
      <c r="B17" s="64" t="s">
        <v>60</v>
      </c>
      <c r="C17" s="65"/>
      <c r="D17" s="66"/>
      <c r="E17" s="66"/>
      <c r="F17" s="66"/>
      <c r="G17" s="67"/>
      <c r="H17" s="104"/>
      <c r="I17" s="14" t="s">
        <v>16</v>
      </c>
    </row>
    <row r="18" spans="1:9" s="20" customFormat="1" ht="17" customHeight="1">
      <c r="A18" s="69"/>
      <c r="B18" s="70" t="s">
        <v>61</v>
      </c>
      <c r="C18" s="39"/>
      <c r="D18" s="39"/>
      <c r="E18" s="71" t="s">
        <v>52</v>
      </c>
      <c r="F18" s="39"/>
      <c r="G18" s="6"/>
      <c r="H18" s="72"/>
      <c r="I18" s="19"/>
    </row>
    <row r="19" spans="1:9" s="20" customFormat="1" ht="17" customHeight="1" thickBot="1">
      <c r="A19" s="73"/>
      <c r="B19" s="65" t="s">
        <v>190</v>
      </c>
      <c r="C19" s="65" t="str">
        <f t="shared" ref="C19:H19" si="3">"# " &amp; VALUE(RIGHT(B19,3)+1)</f>
        <v># 127</v>
      </c>
      <c r="D19" s="65" t="str">
        <f t="shared" si="3"/>
        <v># 128</v>
      </c>
      <c r="E19" s="65" t="str">
        <f t="shared" si="3"/>
        <v># 129</v>
      </c>
      <c r="F19" s="65" t="str">
        <f t="shared" si="3"/>
        <v># 130</v>
      </c>
      <c r="G19" s="65" t="str">
        <f t="shared" si="3"/>
        <v># 131</v>
      </c>
      <c r="H19" s="65" t="str">
        <f t="shared" si="3"/>
        <v># 132</v>
      </c>
      <c r="I19" s="19" t="s">
        <v>53</v>
      </c>
    </row>
    <row r="20" spans="1:9" ht="17" customHeight="1">
      <c r="A20" s="74"/>
      <c r="B20" s="75" t="s">
        <v>17</v>
      </c>
      <c r="C20" s="6"/>
      <c r="D20" s="39"/>
      <c r="E20" s="40" t="s">
        <v>191</v>
      </c>
      <c r="F20" s="39"/>
      <c r="G20" s="76"/>
      <c r="H20" s="77"/>
      <c r="I20" s="51"/>
    </row>
    <row r="21" spans="1:9" ht="17" customHeight="1">
      <c r="A21" s="74" t="s">
        <v>2</v>
      </c>
      <c r="B21" s="65" t="str">
        <f>"# " &amp; VALUE(RIGHT(B77,4)-1)</f>
        <v># 2326</v>
      </c>
      <c r="C21" s="65" t="str">
        <f t="shared" ref="C21:G21" si="4">"# " &amp; VALUE(RIGHT(B21,4)+1)</f>
        <v># 2327</v>
      </c>
      <c r="D21" s="65" t="str">
        <f t="shared" si="4"/>
        <v># 2328</v>
      </c>
      <c r="E21" s="65" t="str">
        <f t="shared" si="4"/>
        <v># 2329</v>
      </c>
      <c r="F21" s="65" t="str">
        <f t="shared" si="4"/>
        <v># 2330</v>
      </c>
      <c r="G21" s="34" t="str">
        <f t="shared" si="4"/>
        <v># 2331</v>
      </c>
      <c r="H21" s="78" t="s">
        <v>192</v>
      </c>
      <c r="I21" s="58" t="s">
        <v>2</v>
      </c>
    </row>
    <row r="22" spans="1:9" ht="17" customHeight="1">
      <c r="A22" s="79"/>
      <c r="B22" s="240" t="s">
        <v>69</v>
      </c>
      <c r="C22" s="241"/>
      <c r="D22" s="242"/>
      <c r="E22" s="241" t="s">
        <v>44</v>
      </c>
      <c r="F22" s="241"/>
      <c r="G22" s="242"/>
      <c r="H22" s="243"/>
      <c r="I22" s="81"/>
    </row>
    <row r="23" spans="1:9" s="20" customFormat="1" ht="17" customHeight="1" thickBot="1">
      <c r="A23" s="82" t="s">
        <v>4</v>
      </c>
      <c r="B23" s="244" t="s">
        <v>193</v>
      </c>
      <c r="C23" s="244" t="str">
        <f>"# " &amp; VALUE(RIGHT(B23,4)+1)</f>
        <v># 1046</v>
      </c>
      <c r="D23" s="241" t="str">
        <f t="shared" ref="D23:H23" si="5">"# " &amp; VALUE(RIGHT(C23,4)+1)</f>
        <v># 1047</v>
      </c>
      <c r="E23" s="244" t="str">
        <f t="shared" si="5"/>
        <v># 1048</v>
      </c>
      <c r="F23" s="241" t="str">
        <f t="shared" si="5"/>
        <v># 1049</v>
      </c>
      <c r="G23" s="241" t="str">
        <f t="shared" si="5"/>
        <v># 1050</v>
      </c>
      <c r="H23" s="245" t="str">
        <f t="shared" si="5"/>
        <v># 1051</v>
      </c>
      <c r="I23" s="19" t="s">
        <v>4</v>
      </c>
    </row>
    <row r="24" spans="1:9" ht="17" customHeight="1">
      <c r="A24" s="84"/>
      <c r="B24" s="85" t="s">
        <v>85</v>
      </c>
      <c r="C24" s="86" t="s">
        <v>17</v>
      </c>
      <c r="D24" s="70" t="str">
        <f>C91</f>
        <v>感動味蕾美食餐廳100強 - 關西篇 Tastebuds Pamper Top 100 Delicacy Restro (12 EPI)</v>
      </c>
      <c r="E24" s="39"/>
      <c r="F24" s="85" t="s">
        <v>194</v>
      </c>
      <c r="G24" s="70">
        <v>800501616</v>
      </c>
      <c r="H24" s="87"/>
      <c r="I24" s="88"/>
    </row>
    <row r="25" spans="1:9" ht="17" customHeight="1">
      <c r="A25" s="89" t="s">
        <v>2</v>
      </c>
      <c r="B25" s="409" t="s">
        <v>332</v>
      </c>
      <c r="C25" s="33" t="str">
        <f>B92</f>
        <v># 4</v>
      </c>
      <c r="D25" s="65" t="str">
        <f>"# " &amp; VALUE(RIGHT(C25,2)+1)</f>
        <v># 5</v>
      </c>
      <c r="E25" s="65" t="str">
        <f>"# " &amp; VALUE(RIGHT(D25,2)+1)</f>
        <v># 6</v>
      </c>
      <c r="F25" s="32" t="str">
        <f>E92</f>
        <v># 1</v>
      </c>
      <c r="G25" s="60"/>
      <c r="H25" s="90"/>
      <c r="I25" s="58" t="s">
        <v>2</v>
      </c>
    </row>
    <row r="26" spans="1:9" ht="17" customHeight="1">
      <c r="A26" s="91"/>
      <c r="B26" s="92" t="s">
        <v>17</v>
      </c>
      <c r="C26" s="80" t="s">
        <v>17</v>
      </c>
      <c r="D26" s="75" t="s">
        <v>17</v>
      </c>
      <c r="E26" s="75" t="s">
        <v>17</v>
      </c>
      <c r="F26" s="75" t="s">
        <v>17</v>
      </c>
      <c r="G26" s="390" t="s">
        <v>86</v>
      </c>
      <c r="H26" s="391"/>
      <c r="I26" s="81"/>
    </row>
    <row r="27" spans="1:9" ht="17" customHeight="1" thickBot="1">
      <c r="A27" s="94"/>
      <c r="B27" s="95" t="str">
        <f>LEFT($H$36,5) &amp; " # " &amp; VALUE(RIGHT($H$36,3)-1)</f>
        <v>新聞掏寶  # 205</v>
      </c>
      <c r="C27" s="25" t="str">
        <f>B72</f>
        <v>解風大阪 # 14</v>
      </c>
      <c r="D27" s="61" t="str">
        <f>C72</f>
        <v>2024開運救兵 # 4</v>
      </c>
      <c r="E27" s="61" t="str">
        <f>D72</f>
        <v>玲玲友情報 # 2</v>
      </c>
      <c r="F27" s="61" t="str">
        <f>E72</f>
        <v>2024開運救兵  # 5</v>
      </c>
      <c r="G27" s="392" t="s">
        <v>87</v>
      </c>
      <c r="H27" s="393"/>
      <c r="I27" s="81"/>
    </row>
    <row r="28" spans="1:9" s="20" customFormat="1" ht="17" customHeight="1" thickBot="1">
      <c r="A28" s="11" t="s">
        <v>5</v>
      </c>
      <c r="B28" s="96"/>
      <c r="C28" s="95"/>
      <c r="D28" s="33"/>
      <c r="E28" s="33"/>
      <c r="F28" s="33"/>
      <c r="G28" s="61" t="s">
        <v>195</v>
      </c>
      <c r="H28" s="93" t="s">
        <v>196</v>
      </c>
      <c r="I28" s="19" t="s">
        <v>5</v>
      </c>
    </row>
    <row r="29" spans="1:9" ht="17" customHeight="1">
      <c r="A29" s="97"/>
      <c r="B29" s="80" t="s">
        <v>17</v>
      </c>
      <c r="C29" s="40"/>
      <c r="D29" s="40"/>
      <c r="E29" s="40"/>
      <c r="F29" s="76"/>
      <c r="G29" s="98"/>
      <c r="H29" s="99"/>
      <c r="I29" s="100"/>
    </row>
    <row r="30" spans="1:9" ht="17" customHeight="1">
      <c r="A30" s="89" t="s">
        <v>2</v>
      </c>
      <c r="B30" s="61"/>
      <c r="C30" s="60"/>
      <c r="D30" s="60" t="str">
        <f>D80</f>
        <v>反黑英雄 No Room For Crime (25 EPI)</v>
      </c>
      <c r="E30" s="60"/>
      <c r="F30" s="95"/>
      <c r="G30" s="61"/>
      <c r="H30" s="93"/>
      <c r="I30" s="101" t="s">
        <v>2</v>
      </c>
    </row>
    <row r="31" spans="1:9" ht="17" customHeight="1">
      <c r="A31" s="79"/>
      <c r="B31" s="61" t="str">
        <f>"# " &amp; VALUE(RIGHT(B81,2)-1)</f>
        <v># 10</v>
      </c>
      <c r="C31" s="60" t="str">
        <f>"# " &amp; VALUE(RIGHT(C81,2)-1)</f>
        <v># 11</v>
      </c>
      <c r="D31" s="60" t="str">
        <f>"# " &amp; VALUE(RIGHT(D81,2)-1)</f>
        <v># 12</v>
      </c>
      <c r="E31" s="60" t="str">
        <f>"# " &amp; VALUE(RIGHT(E81,2)-1)</f>
        <v># 13</v>
      </c>
      <c r="F31" s="95" t="str">
        <f>"# " &amp; VALUE(RIGHT(F81,2)-1)</f>
        <v># 14</v>
      </c>
      <c r="G31" s="61"/>
      <c r="H31" s="93"/>
      <c r="I31" s="102"/>
    </row>
    <row r="32" spans="1:9" s="20" customFormat="1" ht="17" customHeight="1" thickBot="1">
      <c r="A32" s="82" t="s">
        <v>6</v>
      </c>
      <c r="B32" s="33"/>
      <c r="C32" s="65"/>
      <c r="D32" s="65"/>
      <c r="E32" s="65"/>
      <c r="F32" s="34"/>
      <c r="G32" s="103" t="s">
        <v>60</v>
      </c>
      <c r="H32" s="104"/>
      <c r="I32" s="44" t="s">
        <v>6</v>
      </c>
    </row>
    <row r="33" spans="1:9" ht="17" customHeight="1">
      <c r="A33" s="97"/>
      <c r="B33" s="80" t="s">
        <v>17</v>
      </c>
      <c r="C33" s="6"/>
      <c r="D33" s="6"/>
      <c r="E33" s="60" t="str">
        <f>$E$74</f>
        <v>東張西望  Scoop 2024</v>
      </c>
      <c r="F33" s="6"/>
      <c r="G33" s="39"/>
      <c r="H33" s="87"/>
      <c r="I33" s="102"/>
    </row>
    <row r="34" spans="1:9" ht="17" customHeight="1">
      <c r="A34" s="89" t="s">
        <v>2</v>
      </c>
      <c r="B34" s="65" t="str">
        <f t="shared" ref="B34:H34" si="6">B9</f>
        <v># 188</v>
      </c>
      <c r="C34" s="65" t="str">
        <f t="shared" si="6"/>
        <v># 189</v>
      </c>
      <c r="D34" s="65" t="str">
        <f t="shared" si="6"/>
        <v># 190</v>
      </c>
      <c r="E34" s="65" t="str">
        <f t="shared" si="6"/>
        <v># 191</v>
      </c>
      <c r="F34" s="65" t="str">
        <f t="shared" si="6"/>
        <v># 192</v>
      </c>
      <c r="G34" s="65" t="str">
        <f t="shared" si="6"/>
        <v># 193</v>
      </c>
      <c r="H34" s="83" t="str">
        <f t="shared" si="6"/>
        <v># 194</v>
      </c>
      <c r="I34" s="101" t="s">
        <v>2</v>
      </c>
    </row>
    <row r="35" spans="1:9" ht="17" customHeight="1">
      <c r="A35" s="79"/>
      <c r="B35" s="92" t="s">
        <v>17</v>
      </c>
      <c r="C35" s="80" t="s">
        <v>17</v>
      </c>
      <c r="D35" s="105" t="s">
        <v>17</v>
      </c>
      <c r="E35" s="75" t="s">
        <v>17</v>
      </c>
      <c r="F35" s="75" t="s">
        <v>17</v>
      </c>
      <c r="G35" s="106" t="s">
        <v>20</v>
      </c>
      <c r="H35" s="107" t="s">
        <v>77</v>
      </c>
      <c r="I35" s="108"/>
    </row>
    <row r="36" spans="1:9" ht="17" customHeight="1">
      <c r="A36" s="79"/>
      <c r="B36" s="367" t="s">
        <v>308</v>
      </c>
      <c r="C36" s="60" t="str">
        <f>B62</f>
        <v>開卷 Open Book 2024</v>
      </c>
      <c r="D36" s="109" t="str">
        <f>C62</f>
        <v>胃食遊戲 - 沖繩篇 # 10</v>
      </c>
      <c r="E36" s="98" t="str">
        <f>D62</f>
        <v>這㇐站阿拉伯 Arabian Days &amp; Nights (20 EPI)</v>
      </c>
      <c r="F36" s="110" t="str">
        <f>E62</f>
        <v>關注關注組 Eyes On Concern Groups (27 EPI)</v>
      </c>
      <c r="G36" s="27" t="s">
        <v>198</v>
      </c>
      <c r="H36" s="111" t="s">
        <v>199</v>
      </c>
      <c r="I36" s="108"/>
    </row>
    <row r="37" spans="1:9" s="20" customFormat="1" ht="17" customHeight="1" thickBot="1">
      <c r="A37" s="82" t="s">
        <v>7</v>
      </c>
      <c r="B37" s="368" t="s">
        <v>316</v>
      </c>
      <c r="C37" s="65" t="str">
        <f>B63</f>
        <v># 98</v>
      </c>
      <c r="D37" s="32"/>
      <c r="E37" s="33" t="str">
        <f>D63</f>
        <v># 3</v>
      </c>
      <c r="F37" s="32" t="str">
        <f>E63</f>
        <v># 5</v>
      </c>
      <c r="G37" s="32"/>
      <c r="H37" s="112" t="s">
        <v>78</v>
      </c>
      <c r="I37" s="113" t="s">
        <v>7</v>
      </c>
    </row>
    <row r="38" spans="1:9" ht="17" customHeight="1">
      <c r="A38" s="114"/>
      <c r="B38" s="246" t="s">
        <v>73</v>
      </c>
      <c r="C38" s="240"/>
      <c r="D38" s="247"/>
      <c r="E38" s="248"/>
      <c r="F38" s="249"/>
      <c r="G38" s="116" t="s">
        <v>68</v>
      </c>
      <c r="H38" s="117" t="s">
        <v>91</v>
      </c>
      <c r="I38" s="51"/>
    </row>
    <row r="39" spans="1:9" ht="17" customHeight="1">
      <c r="A39" s="118"/>
      <c r="B39" s="250"/>
      <c r="C39" s="241"/>
      <c r="D39" s="251" t="s">
        <v>200</v>
      </c>
      <c r="E39" s="241"/>
      <c r="F39" s="252"/>
      <c r="G39" s="119" t="s">
        <v>201</v>
      </c>
      <c r="H39" s="120"/>
      <c r="I39" s="81"/>
    </row>
    <row r="40" spans="1:9" ht="17" customHeight="1">
      <c r="A40" s="52" t="s">
        <v>2</v>
      </c>
      <c r="B40" s="250" t="s">
        <v>202</v>
      </c>
      <c r="C40" s="241" t="str">
        <f>"# " &amp; VALUE(RIGHT(B40,3)+1)</f>
        <v># 136</v>
      </c>
      <c r="D40" s="241" t="str">
        <f>"# " &amp; VALUE(RIGHT(C40,3)+1)</f>
        <v># 137</v>
      </c>
      <c r="E40" s="241" t="str">
        <f>"# " &amp; VALUE(RIGHT(D40,3)+1)</f>
        <v># 138</v>
      </c>
      <c r="F40" s="241" t="str">
        <f>"# " &amp; VALUE(RIGHT(E40,3)+1)</f>
        <v># 139</v>
      </c>
      <c r="G40" s="121" t="s">
        <v>59</v>
      </c>
      <c r="H40" s="122" t="s">
        <v>203</v>
      </c>
      <c r="I40" s="58" t="s">
        <v>2</v>
      </c>
    </row>
    <row r="41" spans="1:9" ht="17" customHeight="1">
      <c r="A41" s="123"/>
      <c r="B41" s="253"/>
      <c r="C41" s="242"/>
      <c r="D41" s="242"/>
      <c r="E41" s="242"/>
      <c r="F41" s="242"/>
      <c r="G41" s="256" t="s">
        <v>74</v>
      </c>
      <c r="H41" s="120" t="s">
        <v>51</v>
      </c>
      <c r="I41" s="81"/>
    </row>
    <row r="42" spans="1:9" ht="17" customHeight="1" thickBot="1">
      <c r="A42" s="118"/>
      <c r="B42" s="253"/>
      <c r="C42" s="242"/>
      <c r="D42" s="242"/>
      <c r="E42" s="242"/>
      <c r="F42" s="242"/>
      <c r="G42" s="257" t="s">
        <v>204</v>
      </c>
      <c r="H42" s="120"/>
      <c r="I42" s="81"/>
    </row>
    <row r="43" spans="1:9" s="20" customFormat="1" ht="17" customHeight="1" thickBot="1">
      <c r="A43" s="125" t="s">
        <v>8</v>
      </c>
      <c r="B43" s="254"/>
      <c r="C43" s="241"/>
      <c r="D43" s="244"/>
      <c r="E43" s="244"/>
      <c r="F43" s="255">
        <v>1405</v>
      </c>
      <c r="G43" s="258" t="s">
        <v>22</v>
      </c>
      <c r="H43" s="77"/>
      <c r="I43" s="14" t="s">
        <v>8</v>
      </c>
    </row>
    <row r="44" spans="1:9" ht="17" customHeight="1">
      <c r="A44" s="97"/>
      <c r="B44" s="70" t="s">
        <v>17</v>
      </c>
      <c r="C44" s="40"/>
      <c r="D44" s="70"/>
      <c r="E44" s="70"/>
      <c r="F44" s="76"/>
      <c r="G44" s="86" t="s">
        <v>17</v>
      </c>
      <c r="H44" s="86" t="s">
        <v>17</v>
      </c>
      <c r="I44" s="100"/>
    </row>
    <row r="45" spans="1:9" ht="17" customHeight="1">
      <c r="A45" s="127" t="s">
        <v>2</v>
      </c>
      <c r="B45" s="128"/>
      <c r="C45" s="60"/>
      <c r="D45" s="129" t="str">
        <f>D86</f>
        <v>春閨夢裡人 Romance Of A Twin Flower (38 EPI)</v>
      </c>
      <c r="E45" s="129"/>
      <c r="F45" s="130"/>
      <c r="G45" s="109" t="str">
        <f>C72</f>
        <v>2024開運救兵 # 4</v>
      </c>
      <c r="H45" s="60" t="str">
        <f>$E$72</f>
        <v>2024開運救兵  # 5</v>
      </c>
      <c r="I45" s="101" t="s">
        <v>2</v>
      </c>
    </row>
    <row r="46" spans="1:9" ht="17" customHeight="1">
      <c r="A46" s="84"/>
      <c r="B46" s="61" t="str">
        <f>"# " &amp; VALUE(RIGHT(B87,2)-1)</f>
        <v># 25</v>
      </c>
      <c r="C46" s="60" t="str">
        <f>"# " &amp; VALUE(RIGHT(C87,2)-1)</f>
        <v># 26</v>
      </c>
      <c r="D46" s="60" t="str">
        <f>C87</f>
        <v># 27</v>
      </c>
      <c r="E46" s="60" t="str">
        <f>D87</f>
        <v># 28</v>
      </c>
      <c r="F46" s="95" t="str">
        <f>E87</f>
        <v># 29</v>
      </c>
      <c r="G46" s="23" t="s">
        <v>17</v>
      </c>
      <c r="H46" s="131" t="s">
        <v>17</v>
      </c>
      <c r="I46" s="41"/>
    </row>
    <row r="47" spans="1:9" ht="17" customHeight="1">
      <c r="A47" s="84"/>
      <c r="B47" s="128"/>
      <c r="C47" s="60"/>
      <c r="F47" s="132"/>
      <c r="G47" s="133"/>
      <c r="H47" s="93"/>
      <c r="I47" s="41"/>
    </row>
    <row r="48" spans="1:9" s="20" customFormat="1" ht="17" customHeight="1" thickBot="1">
      <c r="A48" s="134">
        <v>1500</v>
      </c>
      <c r="B48" s="42"/>
      <c r="C48" s="135"/>
      <c r="D48" s="65"/>
      <c r="E48" s="65"/>
      <c r="F48" s="126">
        <v>1505</v>
      </c>
      <c r="G48" s="208" t="s">
        <v>169</v>
      </c>
      <c r="H48" s="136" t="str">
        <f>G78</f>
        <v>濠玩夏水禮2024 #3</v>
      </c>
      <c r="I48" s="137">
        <v>1500</v>
      </c>
    </row>
    <row r="49" spans="1:9" ht="17" customHeight="1">
      <c r="A49" s="138"/>
      <c r="B49" s="139" t="s">
        <v>17</v>
      </c>
      <c r="C49" s="80" t="s">
        <v>17</v>
      </c>
      <c r="D49" s="70"/>
      <c r="E49" s="70"/>
      <c r="F49" s="106"/>
      <c r="G49" s="140"/>
      <c r="H49" s="141"/>
      <c r="I49" s="142"/>
    </row>
    <row r="50" spans="1:9" ht="17" customHeight="1">
      <c r="A50" s="143"/>
      <c r="B50" s="144" t="str">
        <f>B24</f>
        <v>玩轉深中懶人包</v>
      </c>
      <c r="C50" s="389" t="str">
        <f>D24</f>
        <v>感動味蕾美食餐廳100強 - 關西篇 Tastebuds Pamper Top 100 Delicacy Restro (12 EPI)</v>
      </c>
      <c r="D50" s="389"/>
      <c r="E50" s="389"/>
      <c r="F50" s="27" t="str">
        <f>F24</f>
        <v>巴黎潮什麼</v>
      </c>
      <c r="G50" s="133"/>
      <c r="H50" s="335"/>
      <c r="I50" s="137"/>
    </row>
    <row r="51" spans="1:9" ht="17" customHeight="1">
      <c r="A51" s="146">
        <v>30</v>
      </c>
      <c r="B51" s="96" t="str">
        <f>B25</f>
        <v># 8</v>
      </c>
      <c r="C51" s="65" t="str">
        <f>C25</f>
        <v># 4</v>
      </c>
      <c r="D51" s="65" t="str">
        <f>"# " &amp; VALUE(RIGHT(C51,2)+1)</f>
        <v># 5</v>
      </c>
      <c r="E51" s="65" t="str">
        <f>"# " &amp; VALUE(RIGHT(D51,2)+1)</f>
        <v># 6</v>
      </c>
      <c r="F51" s="32" t="str">
        <f>F25</f>
        <v># 1</v>
      </c>
      <c r="G51" s="140"/>
      <c r="H51" s="336"/>
      <c r="I51" s="101" t="s">
        <v>2</v>
      </c>
    </row>
    <row r="52" spans="1:9" ht="17" customHeight="1">
      <c r="A52" s="84"/>
      <c r="B52" s="147"/>
      <c r="C52" s="40"/>
      <c r="D52" s="148" t="s">
        <v>205</v>
      </c>
      <c r="E52" s="149"/>
      <c r="F52" s="23" t="s">
        <v>17</v>
      </c>
      <c r="G52" s="23" t="s">
        <v>17</v>
      </c>
      <c r="H52" s="337" t="s">
        <v>206</v>
      </c>
      <c r="I52" s="102"/>
    </row>
    <row r="53" spans="1:9" ht="17" customHeight="1">
      <c r="A53" s="84"/>
      <c r="B53" s="31" t="s">
        <v>207</v>
      </c>
      <c r="C53" s="65" t="s">
        <v>208</v>
      </c>
      <c r="D53" s="65" t="s">
        <v>209</v>
      </c>
      <c r="E53" s="65" t="s">
        <v>210</v>
      </c>
      <c r="F53" s="152" t="s">
        <v>211</v>
      </c>
      <c r="G53" s="153"/>
      <c r="H53" s="141" t="str">
        <f>G85</f>
        <v>窺心事 #9</v>
      </c>
      <c r="I53" s="102"/>
    </row>
    <row r="54" spans="1:9" ht="17" customHeight="1">
      <c r="A54" s="154"/>
      <c r="B54" s="80" t="s">
        <v>17</v>
      </c>
      <c r="C54" s="6"/>
      <c r="D54" s="60" t="s">
        <v>23</v>
      </c>
      <c r="E54" s="60"/>
      <c r="F54" s="155"/>
      <c r="G54" s="109" t="s">
        <v>179</v>
      </c>
      <c r="H54" s="151"/>
      <c r="I54" s="156"/>
    </row>
    <row r="55" spans="1:9" s="20" customFormat="1" ht="17" customHeight="1" thickBot="1">
      <c r="A55" s="134">
        <v>1600</v>
      </c>
      <c r="B55" s="65" t="str">
        <f>B23</f>
        <v># 1045</v>
      </c>
      <c r="C55" s="60" t="str">
        <f>"# " &amp; VALUE(RIGHT(B55,4)+1)</f>
        <v># 1046</v>
      </c>
      <c r="D55" s="60" t="str">
        <f>"# " &amp; VALUE(RIGHT(C55,4)+1)</f>
        <v># 1047</v>
      </c>
      <c r="E55" s="60" t="str">
        <f>"# " &amp; VALUE(RIGHT(D55,4)+1)</f>
        <v># 1048</v>
      </c>
      <c r="F55" s="95" t="str">
        <f>"# " &amp; VALUE(RIGHT(E55,5)+1)</f>
        <v># 1049</v>
      </c>
      <c r="G55" s="153"/>
      <c r="H55" s="338"/>
      <c r="I55" s="157">
        <v>1600</v>
      </c>
    </row>
    <row r="56" spans="1:9" ht="17" customHeight="1">
      <c r="A56" s="158"/>
      <c r="B56" s="159" t="s">
        <v>119</v>
      </c>
      <c r="C56" s="86" t="s">
        <v>122</v>
      </c>
      <c r="D56" s="92"/>
      <c r="E56" s="86" t="s">
        <v>79</v>
      </c>
      <c r="F56" s="92"/>
      <c r="G56" s="362" t="s">
        <v>17</v>
      </c>
      <c r="H56" s="339" t="s">
        <v>41</v>
      </c>
      <c r="I56" s="29"/>
    </row>
    <row r="57" spans="1:9" ht="17" customHeight="1">
      <c r="A57" s="84"/>
      <c r="B57" s="160" t="s">
        <v>120</v>
      </c>
      <c r="C57" s="394" t="s">
        <v>185</v>
      </c>
      <c r="D57" s="395"/>
      <c r="E57" s="26" t="s">
        <v>186</v>
      </c>
      <c r="F57" s="27"/>
      <c r="G57" s="364" t="s">
        <v>317</v>
      </c>
      <c r="H57" s="162" t="str">
        <f>G82</f>
        <v>怪宿宿 #3</v>
      </c>
      <c r="I57" s="41"/>
    </row>
    <row r="58" spans="1:9" ht="17" customHeight="1">
      <c r="A58" s="146">
        <v>30</v>
      </c>
      <c r="B58" s="31" t="s">
        <v>114</v>
      </c>
      <c r="C58" s="33" t="s">
        <v>126</v>
      </c>
      <c r="D58" s="34" t="str">
        <f>"# " &amp; VALUE(RIGHT(C58,2)+1)</f>
        <v># 4</v>
      </c>
      <c r="E58" s="33" t="s">
        <v>212</v>
      </c>
      <c r="F58" s="34" t="str">
        <f>"# " &amp; VALUE(RIGHT(E58,2)+1)</f>
        <v># 11</v>
      </c>
      <c r="G58" s="361"/>
      <c r="H58" s="163"/>
      <c r="I58" s="36">
        <v>30</v>
      </c>
    </row>
    <row r="59" spans="1:9" ht="17" customHeight="1">
      <c r="A59" s="84"/>
      <c r="B59" s="164" t="s">
        <v>20</v>
      </c>
      <c r="C59" s="6" t="s">
        <v>213</v>
      </c>
      <c r="D59" s="165"/>
      <c r="E59" s="105" t="s">
        <v>17</v>
      </c>
      <c r="F59" s="75" t="s">
        <v>17</v>
      </c>
      <c r="G59" s="360" t="s">
        <v>318</v>
      </c>
      <c r="H59" s="131" t="s">
        <v>17</v>
      </c>
      <c r="I59" s="41"/>
    </row>
    <row r="60" spans="1:9" s="20" customFormat="1" ht="17" customHeight="1" thickBot="1">
      <c r="A60" s="134">
        <v>1700</v>
      </c>
      <c r="B60" s="166" t="s">
        <v>214</v>
      </c>
      <c r="C60" s="167" t="s">
        <v>92</v>
      </c>
      <c r="D60" s="65" t="str">
        <f>"# " &amp; VALUE(RIGHT(C60,2)+1)</f>
        <v># 2</v>
      </c>
      <c r="E60" s="168" t="str">
        <f>B72</f>
        <v>解風大阪 # 14</v>
      </c>
      <c r="F60" s="33" t="str">
        <f>D72</f>
        <v>玲玲友情報 # 2</v>
      </c>
      <c r="G60" s="373" t="s">
        <v>315</v>
      </c>
      <c r="H60" s="169" t="str">
        <f>G91</f>
        <v>古靈精怪 台灣篇 #6</v>
      </c>
      <c r="I60" s="157">
        <v>1700</v>
      </c>
    </row>
    <row r="61" spans="1:9" ht="17" customHeight="1">
      <c r="A61" s="21"/>
      <c r="B61" s="259" t="s">
        <v>64</v>
      </c>
      <c r="C61" s="260" t="s">
        <v>65</v>
      </c>
      <c r="D61" s="261" t="s">
        <v>96</v>
      </c>
      <c r="E61" s="261" t="s">
        <v>98</v>
      </c>
      <c r="F61" s="240"/>
      <c r="G61" s="106" t="s">
        <v>20</v>
      </c>
      <c r="H61" s="131" t="s">
        <v>17</v>
      </c>
      <c r="I61" s="29"/>
    </row>
    <row r="62" spans="1:9" ht="17" customHeight="1">
      <c r="A62" s="45"/>
      <c r="B62" s="262" t="s">
        <v>215</v>
      </c>
      <c r="C62" s="257" t="s">
        <v>216</v>
      </c>
      <c r="D62" s="263" t="s">
        <v>197</v>
      </c>
      <c r="E62" s="396" t="s">
        <v>217</v>
      </c>
      <c r="F62" s="397"/>
      <c r="G62" s="119" t="str">
        <f>G39</f>
        <v>胡說八道真情假期 # 7</v>
      </c>
      <c r="H62" s="171" t="str">
        <f>G88</f>
        <v>唔滾唔知有料到 # 14</v>
      </c>
      <c r="I62" s="41"/>
    </row>
    <row r="63" spans="1:9" ht="17" customHeight="1">
      <c r="A63" s="30">
        <v>30</v>
      </c>
      <c r="B63" s="254" t="s">
        <v>218</v>
      </c>
      <c r="C63" s="264" t="s">
        <v>56</v>
      </c>
      <c r="D63" s="258" t="s">
        <v>126</v>
      </c>
      <c r="E63" s="265" t="s">
        <v>219</v>
      </c>
      <c r="F63" s="266" t="str">
        <f>"# " &amp; VALUE(RIGHT(E63,2)+1)</f>
        <v># 6</v>
      </c>
      <c r="G63" s="172"/>
      <c r="H63" s="173"/>
      <c r="I63" s="36">
        <v>30</v>
      </c>
    </row>
    <row r="64" spans="1:9" ht="17" customHeight="1">
      <c r="A64" s="37"/>
      <c r="B64" s="86" t="s">
        <v>76</v>
      </c>
      <c r="C64" s="86"/>
      <c r="D64" s="70"/>
      <c r="E64" s="70"/>
      <c r="F64" s="92"/>
      <c r="G64" s="387" t="s">
        <v>220</v>
      </c>
      <c r="H64" s="388"/>
      <c r="I64" s="41"/>
    </row>
    <row r="65" spans="1:9" s="20" customFormat="1" ht="17" customHeight="1" thickBot="1">
      <c r="A65" s="174">
        <v>1800</v>
      </c>
      <c r="B65" s="60"/>
      <c r="C65" s="60"/>
      <c r="D65" s="175" t="s">
        <v>221</v>
      </c>
      <c r="E65" s="175"/>
      <c r="F65" s="95"/>
      <c r="G65" s="33" t="str">
        <f>E92</f>
        <v># 1</v>
      </c>
      <c r="H65" s="119" t="str">
        <f>F92</f>
        <v># 2</v>
      </c>
      <c r="I65" s="157">
        <v>1800</v>
      </c>
    </row>
    <row r="66" spans="1:9" ht="17" customHeight="1">
      <c r="A66" s="21"/>
      <c r="B66" s="61" t="s">
        <v>222</v>
      </c>
      <c r="C66" s="60" t="str">
        <f>"# " &amp; VALUE(RIGHT(B66,2)+1)</f>
        <v># 31</v>
      </c>
      <c r="D66" s="60" t="str">
        <f>"# " &amp; VALUE(RIGHT(C66,2)+1)</f>
        <v># 32</v>
      </c>
      <c r="E66" s="60" t="str">
        <f>"# " &amp; VALUE(RIGHT(D66,2)+1)</f>
        <v># 33</v>
      </c>
      <c r="F66" s="95" t="str">
        <f>"# " &amp; VALUE(RIGHT(E66,2)+1)</f>
        <v># 34</v>
      </c>
      <c r="G66" s="176" t="s">
        <v>20</v>
      </c>
      <c r="H66" s="177" t="s">
        <v>106</v>
      </c>
      <c r="I66" s="29"/>
    </row>
    <row r="67" spans="1:9" ht="17" customHeight="1">
      <c r="A67" s="45"/>
      <c r="B67" s="42"/>
      <c r="C67" s="60"/>
      <c r="D67" s="60"/>
      <c r="E67" s="60"/>
      <c r="F67" s="95"/>
      <c r="G67" s="60" t="str">
        <f>G42</f>
        <v>周六聊Teen谷 # 27</v>
      </c>
      <c r="H67" s="111" t="s">
        <v>223</v>
      </c>
      <c r="I67" s="41"/>
    </row>
    <row r="68" spans="1:9" ht="17" customHeight="1" thickBot="1">
      <c r="A68" s="30">
        <v>30</v>
      </c>
      <c r="B68" s="178"/>
      <c r="C68" s="43"/>
      <c r="D68" s="43"/>
      <c r="E68" s="43"/>
      <c r="F68" s="179"/>
      <c r="G68" s="43"/>
      <c r="H68" s="180" t="s">
        <v>47</v>
      </c>
      <c r="I68" s="36">
        <v>30</v>
      </c>
    </row>
    <row r="69" spans="1:9" ht="17" customHeight="1">
      <c r="A69" s="45"/>
      <c r="B69" s="377" t="s">
        <v>224</v>
      </c>
      <c r="C69" s="378"/>
      <c r="D69" s="378"/>
      <c r="E69" s="378"/>
      <c r="F69" s="379"/>
      <c r="G69" s="377" t="s">
        <v>225</v>
      </c>
      <c r="H69" s="380"/>
      <c r="I69" s="346"/>
    </row>
    <row r="70" spans="1:9" s="20" customFormat="1" ht="17" customHeight="1" thickBot="1">
      <c r="A70" s="174">
        <v>1900</v>
      </c>
      <c r="B70" s="267"/>
      <c r="C70" s="268"/>
      <c r="D70" s="268"/>
      <c r="E70" s="268"/>
      <c r="F70" s="238">
        <v>1905</v>
      </c>
      <c r="G70" s="267"/>
      <c r="H70" s="268"/>
      <c r="I70" s="347">
        <v>1900</v>
      </c>
    </row>
    <row r="71" spans="1:9" s="20" customFormat="1" ht="17" customHeight="1">
      <c r="A71" s="181"/>
      <c r="B71" s="269" t="s">
        <v>66</v>
      </c>
      <c r="C71" s="270" t="s">
        <v>101</v>
      </c>
      <c r="D71" s="270" t="s">
        <v>131</v>
      </c>
      <c r="E71" s="270" t="s">
        <v>101</v>
      </c>
      <c r="F71" s="271" t="s">
        <v>67</v>
      </c>
      <c r="G71" s="270" t="s">
        <v>107</v>
      </c>
      <c r="H71" s="404" t="s">
        <v>326</v>
      </c>
      <c r="I71" s="348"/>
    </row>
    <row r="72" spans="1:9" s="20" customFormat="1" ht="17" customHeight="1">
      <c r="A72" s="185"/>
      <c r="B72" s="273" t="s">
        <v>226</v>
      </c>
      <c r="C72" s="257" t="s">
        <v>227</v>
      </c>
      <c r="D72" s="257" t="s">
        <v>228</v>
      </c>
      <c r="E72" s="257" t="s">
        <v>229</v>
      </c>
      <c r="F72" s="274" t="s">
        <v>230</v>
      </c>
      <c r="G72" s="257" t="s">
        <v>231</v>
      </c>
      <c r="H72" s="403" t="s">
        <v>333</v>
      </c>
      <c r="I72" s="349"/>
    </row>
    <row r="73" spans="1:9" s="20" customFormat="1" ht="17" customHeight="1">
      <c r="A73" s="45">
        <v>30</v>
      </c>
      <c r="B73" s="276" t="s">
        <v>54</v>
      </c>
      <c r="C73" s="277" t="s">
        <v>100</v>
      </c>
      <c r="D73" s="258" t="s">
        <v>130</v>
      </c>
      <c r="E73" s="277" t="s">
        <v>100</v>
      </c>
      <c r="F73" s="258" t="s">
        <v>21</v>
      </c>
      <c r="G73" s="278" t="s">
        <v>45</v>
      </c>
      <c r="H73" s="405" t="s">
        <v>327</v>
      </c>
      <c r="I73" s="346">
        <v>30</v>
      </c>
    </row>
    <row r="74" spans="1:9" ht="17" customHeight="1">
      <c r="A74" s="187"/>
      <c r="B74" s="280" t="s">
        <v>70</v>
      </c>
      <c r="C74" s="242"/>
      <c r="D74" s="242"/>
      <c r="E74" s="251" t="s">
        <v>232</v>
      </c>
      <c r="F74" s="242"/>
      <c r="G74" s="248"/>
      <c r="H74" s="281" t="s">
        <v>233</v>
      </c>
      <c r="I74" s="350"/>
    </row>
    <row r="75" spans="1:9" s="20" customFormat="1" ht="17" customHeight="1" thickBot="1">
      <c r="A75" s="185">
        <v>2000</v>
      </c>
      <c r="B75" s="241" t="s">
        <v>234</v>
      </c>
      <c r="C75" s="244" t="str">
        <f t="shared" ref="C75:G75" si="7">"# " &amp; VALUE(RIGHT(B75,4)+1)</f>
        <v># 190</v>
      </c>
      <c r="D75" s="244" t="str">
        <f t="shared" si="7"/>
        <v># 191</v>
      </c>
      <c r="E75" s="244" t="str">
        <f t="shared" si="7"/>
        <v># 192</v>
      </c>
      <c r="F75" s="244" t="str">
        <f t="shared" si="7"/>
        <v># 193</v>
      </c>
      <c r="G75" s="244" t="str">
        <f t="shared" si="7"/>
        <v># 194</v>
      </c>
      <c r="H75" s="282" t="s">
        <v>57</v>
      </c>
      <c r="I75" s="347">
        <v>2000</v>
      </c>
    </row>
    <row r="76" spans="1:9" s="20" customFormat="1" ht="17" customHeight="1">
      <c r="A76" s="181"/>
      <c r="B76" s="283" t="s">
        <v>90</v>
      </c>
      <c r="C76" s="284"/>
      <c r="D76" s="284"/>
      <c r="E76" s="285" t="s">
        <v>235</v>
      </c>
      <c r="F76" s="248"/>
      <c r="G76" s="286" t="s">
        <v>236</v>
      </c>
      <c r="H76" s="285" t="s">
        <v>235</v>
      </c>
      <c r="I76" s="348"/>
    </row>
    <row r="77" spans="1:9" ht="17" customHeight="1">
      <c r="A77" s="45">
        <v>30</v>
      </c>
      <c r="B77" s="265" t="s">
        <v>237</v>
      </c>
      <c r="C77" s="244" t="str">
        <f>"# " &amp; VALUE(RIGHT(B77,4)+1)</f>
        <v># 2328</v>
      </c>
      <c r="D77" s="244" t="str">
        <f t="shared" ref="D77:F77" si="8">"# " &amp; VALUE(RIGHT(C77,4)+1)</f>
        <v># 2329</v>
      </c>
      <c r="E77" s="244" t="str">
        <f t="shared" si="8"/>
        <v># 2330</v>
      </c>
      <c r="F77" s="244" t="str">
        <f t="shared" si="8"/>
        <v># 2331</v>
      </c>
      <c r="G77" s="287"/>
      <c r="H77" s="244" t="s">
        <v>238</v>
      </c>
      <c r="I77" s="351">
        <v>30</v>
      </c>
    </row>
    <row r="78" spans="1:9" ht="17" customHeight="1">
      <c r="A78" s="37"/>
      <c r="B78" s="288" t="s">
        <v>102</v>
      </c>
      <c r="C78" s="280"/>
      <c r="D78" s="248" t="s">
        <v>24</v>
      </c>
      <c r="E78" s="241"/>
      <c r="F78" s="289"/>
      <c r="G78" s="274" t="s">
        <v>239</v>
      </c>
      <c r="H78" s="290" t="s">
        <v>171</v>
      </c>
      <c r="I78" s="352"/>
    </row>
    <row r="79" spans="1:9" ht="17" customHeight="1" thickBot="1">
      <c r="A79" s="45"/>
      <c r="B79" s="246"/>
      <c r="C79" s="240"/>
      <c r="D79" s="241"/>
      <c r="E79" s="241"/>
      <c r="F79" s="252"/>
      <c r="G79" s="291" t="s">
        <v>240</v>
      </c>
      <c r="H79" s="292"/>
      <c r="I79" s="346"/>
    </row>
    <row r="80" spans="1:9" s="20" customFormat="1" ht="17" customHeight="1" thickBot="1">
      <c r="A80" s="191">
        <v>2100</v>
      </c>
      <c r="B80" s="241"/>
      <c r="C80" s="230"/>
      <c r="D80" s="370" t="s">
        <v>311</v>
      </c>
      <c r="E80" s="241"/>
      <c r="F80" s="252"/>
      <c r="G80" s="306"/>
      <c r="H80" s="293" t="s">
        <v>80</v>
      </c>
      <c r="I80" s="347">
        <v>2100</v>
      </c>
    </row>
    <row r="81" spans="1:9" s="20" customFormat="1" ht="17" customHeight="1">
      <c r="A81" s="138"/>
      <c r="B81" s="241" t="s">
        <v>241</v>
      </c>
      <c r="C81" s="241" t="str">
        <f>"# " &amp; VALUE(RIGHT(B81,2)+1)</f>
        <v># 12</v>
      </c>
      <c r="D81" s="241" t="str">
        <f>"# " &amp; VALUE(RIGHT(C81,2)+1)</f>
        <v># 13</v>
      </c>
      <c r="E81" s="241" t="str">
        <f>"# " &amp; VALUE(RIGHT(D81,2)+1)</f>
        <v># 14</v>
      </c>
      <c r="F81" s="241" t="str">
        <f>"# " &amp; VALUE(RIGHT(E81,2)+1)</f>
        <v># 15</v>
      </c>
      <c r="G81" s="286" t="s">
        <v>242</v>
      </c>
      <c r="H81" s="319"/>
      <c r="I81" s="348"/>
    </row>
    <row r="82" spans="1:9" s="20" customFormat="1" ht="17" customHeight="1">
      <c r="A82" s="143"/>
      <c r="B82" s="241"/>
      <c r="C82" s="241"/>
      <c r="D82" s="241"/>
      <c r="E82" s="241"/>
      <c r="F82" s="252"/>
      <c r="G82" s="353" t="s">
        <v>243</v>
      </c>
      <c r="H82" s="294"/>
      <c r="I82" s="349"/>
    </row>
    <row r="83" spans="1:9" ht="17" customHeight="1">
      <c r="A83" s="146">
        <v>30</v>
      </c>
      <c r="B83" s="240"/>
      <c r="C83" s="241"/>
      <c r="D83" s="241"/>
      <c r="E83" s="244"/>
      <c r="F83" s="266"/>
      <c r="G83" s="354" t="s">
        <v>244</v>
      </c>
      <c r="H83" s="296"/>
      <c r="I83" s="351">
        <v>30</v>
      </c>
    </row>
    <row r="84" spans="1:9" ht="17" customHeight="1">
      <c r="A84" s="84"/>
      <c r="B84" s="280" t="s">
        <v>88</v>
      </c>
      <c r="C84" s="248"/>
      <c r="D84" s="248"/>
      <c r="E84" s="247"/>
      <c r="F84" s="247"/>
      <c r="G84" s="286" t="s">
        <v>245</v>
      </c>
      <c r="H84" s="355"/>
      <c r="I84" s="346"/>
    </row>
    <row r="85" spans="1:9" ht="17" customHeight="1">
      <c r="A85" s="84"/>
      <c r="B85" s="240"/>
      <c r="C85" s="242"/>
      <c r="D85" s="242"/>
      <c r="E85" s="241"/>
      <c r="F85" s="241"/>
      <c r="G85" s="297" t="s">
        <v>246</v>
      </c>
      <c r="H85" s="292" t="s">
        <v>80</v>
      </c>
      <c r="I85" s="346"/>
    </row>
    <row r="86" spans="1:9" s="20" customFormat="1" ht="17" customHeight="1" thickBot="1">
      <c r="A86" s="134">
        <v>2200</v>
      </c>
      <c r="B86" s="298"/>
      <c r="C86" s="298"/>
      <c r="D86" s="299" t="s">
        <v>89</v>
      </c>
      <c r="E86" s="298"/>
      <c r="F86" s="298"/>
      <c r="G86" s="300" t="s">
        <v>247</v>
      </c>
      <c r="H86" s="301"/>
      <c r="I86" s="347">
        <v>2200</v>
      </c>
    </row>
    <row r="87" spans="1:9" s="20" customFormat="1" ht="17" customHeight="1">
      <c r="A87" s="143"/>
      <c r="B87" s="241" t="s">
        <v>248</v>
      </c>
      <c r="C87" s="241" t="str">
        <f>"# " &amp; VALUE(RIGHT(B87,2)+1)</f>
        <v># 27</v>
      </c>
      <c r="D87" s="241" t="str">
        <f>"# " &amp; VALUE(RIGHT(C87,2)+1)</f>
        <v># 28</v>
      </c>
      <c r="E87" s="241" t="str">
        <f>"# " &amp; VALUE(RIGHT(D87,2)+1)</f>
        <v># 29</v>
      </c>
      <c r="F87" s="241" t="str">
        <f>"# " &amp; VALUE(RIGHT(E87,2)+1)</f>
        <v># 30</v>
      </c>
      <c r="G87" s="302" t="s">
        <v>109</v>
      </c>
      <c r="H87" s="407" t="s">
        <v>330</v>
      </c>
      <c r="I87" s="348"/>
    </row>
    <row r="88" spans="1:9" s="20" customFormat="1" ht="17" customHeight="1">
      <c r="A88" s="143"/>
      <c r="B88" s="241"/>
      <c r="C88" s="241"/>
      <c r="D88" s="241"/>
      <c r="E88" s="241"/>
      <c r="F88" s="241"/>
      <c r="G88" s="303" t="s">
        <v>249</v>
      </c>
      <c r="H88" s="374" t="s">
        <v>319</v>
      </c>
      <c r="I88" s="349"/>
    </row>
    <row r="89" spans="1:9" ht="17" customHeight="1">
      <c r="A89" s="146">
        <v>30</v>
      </c>
      <c r="B89" s="304"/>
      <c r="C89" s="304"/>
      <c r="D89" s="305"/>
      <c r="E89" s="304"/>
      <c r="F89" s="366">
        <v>2235</v>
      </c>
      <c r="G89" s="306" t="s">
        <v>110</v>
      </c>
      <c r="H89" s="369" t="s">
        <v>314</v>
      </c>
      <c r="I89" s="351">
        <v>30</v>
      </c>
    </row>
    <row r="90" spans="1:9" ht="17" customHeight="1">
      <c r="A90" s="154"/>
      <c r="B90" s="410" t="s">
        <v>331</v>
      </c>
      <c r="C90" s="248"/>
      <c r="D90" s="242"/>
      <c r="E90" s="408" t="s">
        <v>334</v>
      </c>
      <c r="F90" s="249"/>
      <c r="G90" s="302" t="s">
        <v>82</v>
      </c>
      <c r="H90" s="307" t="s">
        <v>167</v>
      </c>
      <c r="I90" s="346"/>
    </row>
    <row r="91" spans="1:9" ht="17" customHeight="1">
      <c r="A91" s="84"/>
      <c r="B91" s="308"/>
      <c r="C91" s="251" t="s">
        <v>250</v>
      </c>
      <c r="D91" s="309"/>
      <c r="E91" s="381" t="s">
        <v>220</v>
      </c>
      <c r="F91" s="382"/>
      <c r="G91" s="310" t="s">
        <v>251</v>
      </c>
      <c r="H91" s="311"/>
      <c r="I91" s="346"/>
    </row>
    <row r="92" spans="1:9" ht="17" customHeight="1">
      <c r="A92" s="84"/>
      <c r="B92" s="250" t="s">
        <v>252</v>
      </c>
      <c r="C92" s="241" t="str">
        <f>"# " &amp; VALUE(RIGHT(B92,2)+1)</f>
        <v># 5</v>
      </c>
      <c r="D92" s="241" t="str">
        <f>"# " &amp; VALUE(RIGHT(C92,2)+1)</f>
        <v># 6</v>
      </c>
      <c r="E92" s="311" t="s">
        <v>92</v>
      </c>
      <c r="F92" s="252" t="str">
        <f>"# " &amp; VALUE(RIGHT(E92,2)+1)</f>
        <v># 2</v>
      </c>
      <c r="G92" s="312" t="s">
        <v>81</v>
      </c>
      <c r="H92" s="311"/>
      <c r="I92" s="346"/>
    </row>
    <row r="93" spans="1:9" ht="17" customHeight="1" thickBot="1">
      <c r="A93" s="134">
        <v>2300</v>
      </c>
      <c r="B93" s="254"/>
      <c r="C93" s="244"/>
      <c r="D93" s="313"/>
      <c r="E93" s="314"/>
      <c r="F93" s="315">
        <v>2305</v>
      </c>
      <c r="G93" s="316"/>
      <c r="H93" s="363" t="s">
        <v>320</v>
      </c>
      <c r="I93" s="347">
        <v>2300</v>
      </c>
    </row>
    <row r="94" spans="1:9" s="20" customFormat="1" ht="17" customHeight="1">
      <c r="A94" s="195"/>
      <c r="B94" s="246" t="s">
        <v>71</v>
      </c>
      <c r="C94" s="230"/>
      <c r="D94" s="241"/>
      <c r="E94" s="317"/>
      <c r="F94" s="256">
        <v>800632426</v>
      </c>
      <c r="G94" s="318" t="s">
        <v>72</v>
      </c>
      <c r="H94" s="311" t="s">
        <v>168</v>
      </c>
      <c r="I94" s="348"/>
    </row>
    <row r="95" spans="1:9" s="20" customFormat="1" ht="17" customHeight="1">
      <c r="A95" s="195"/>
      <c r="B95" s="250"/>
      <c r="C95" s="251" t="s">
        <v>205</v>
      </c>
      <c r="D95" s="319"/>
      <c r="E95" s="320" t="s">
        <v>176</v>
      </c>
      <c r="F95" s="251" t="s">
        <v>205</v>
      </c>
      <c r="G95" s="321" t="s">
        <v>253</v>
      </c>
      <c r="H95" s="322"/>
      <c r="I95" s="349"/>
    </row>
    <row r="96" spans="1:9" s="20" customFormat="1" ht="17" customHeight="1" thickBot="1">
      <c r="A96" s="196">
        <v>2315</v>
      </c>
      <c r="B96" s="250" t="s">
        <v>208</v>
      </c>
      <c r="C96" s="241" t="str">
        <f>"# " &amp; VALUE(RIGHT(B96,4)+1)</f>
        <v># 3605</v>
      </c>
      <c r="D96" s="241" t="str">
        <f>"# " &amp; VALUE(RIGHT(C96,4)+1)</f>
        <v># 3606</v>
      </c>
      <c r="E96" s="323"/>
      <c r="F96" s="324" t="s">
        <v>254</v>
      </c>
      <c r="G96" s="325" t="s">
        <v>255</v>
      </c>
      <c r="H96" s="326">
        <v>2315</v>
      </c>
      <c r="I96" s="356">
        <v>2315</v>
      </c>
    </row>
    <row r="97" spans="1:9" ht="17" customHeight="1" thickBot="1">
      <c r="A97" s="30">
        <v>30</v>
      </c>
      <c r="B97" s="327"/>
      <c r="C97" s="328"/>
      <c r="D97" s="328"/>
      <c r="E97" s="331" t="s">
        <v>177</v>
      </c>
      <c r="F97" s="328"/>
      <c r="G97" s="383" t="s">
        <v>39</v>
      </c>
      <c r="H97" s="384"/>
      <c r="I97" s="351">
        <v>30</v>
      </c>
    </row>
    <row r="98" spans="1:9" ht="17" customHeight="1">
      <c r="A98" s="37"/>
      <c r="B98" s="250"/>
      <c r="C98" s="232"/>
      <c r="D98" s="232" t="s">
        <v>39</v>
      </c>
      <c r="E98" s="23" t="s">
        <v>17</v>
      </c>
      <c r="F98" s="239"/>
      <c r="G98" s="198" t="s">
        <v>41</v>
      </c>
      <c r="H98" s="199" t="s">
        <v>20</v>
      </c>
      <c r="I98" s="156"/>
    </row>
    <row r="99" spans="1:9" ht="17" customHeight="1">
      <c r="A99" s="45"/>
      <c r="B99" s="250"/>
      <c r="C99" s="242"/>
      <c r="D99" s="242"/>
      <c r="E99" s="119" t="str">
        <f>E72</f>
        <v>2024開運救兵  # 5</v>
      </c>
      <c r="F99" s="243"/>
      <c r="G99" s="119" t="str">
        <f>G72</f>
        <v>新聞透視 # 28</v>
      </c>
      <c r="H99" s="200" t="s">
        <v>256</v>
      </c>
      <c r="I99" s="41"/>
    </row>
    <row r="100" spans="1:9" ht="17" customHeight="1" thickBot="1">
      <c r="A100" s="45"/>
      <c r="B100" s="250"/>
      <c r="C100" s="242"/>
      <c r="D100" s="242"/>
      <c r="E100" s="109"/>
      <c r="F100" s="230">
        <v>2350</v>
      </c>
      <c r="G100" s="95"/>
      <c r="H100" s="93"/>
      <c r="I100" s="41"/>
    </row>
    <row r="101" spans="1:9" s="20" customFormat="1" ht="17" customHeight="1" thickBot="1">
      <c r="A101" s="11" t="s">
        <v>9</v>
      </c>
      <c r="B101" s="329"/>
      <c r="C101" s="330"/>
      <c r="D101" s="330" t="s">
        <v>40</v>
      </c>
      <c r="E101" s="32"/>
      <c r="F101" s="332"/>
      <c r="G101" s="96"/>
      <c r="H101" s="83"/>
      <c r="I101" s="44" t="s">
        <v>9</v>
      </c>
    </row>
    <row r="102" spans="1:9" ht="17" customHeight="1">
      <c r="A102" s="21"/>
      <c r="B102" s="182" t="s">
        <v>17</v>
      </c>
      <c r="C102" s="183" t="s">
        <v>17</v>
      </c>
      <c r="D102" s="183" t="s">
        <v>17</v>
      </c>
      <c r="E102" s="105" t="s">
        <v>17</v>
      </c>
      <c r="F102" s="49" t="s">
        <v>17</v>
      </c>
      <c r="G102" s="184" t="s">
        <v>41</v>
      </c>
      <c r="H102" s="199" t="s">
        <v>20</v>
      </c>
      <c r="I102" s="29"/>
    </row>
    <row r="103" spans="1:9" ht="17" customHeight="1">
      <c r="A103" s="45"/>
      <c r="B103" s="42" t="str">
        <f>$B$27</f>
        <v>新聞掏寶  # 205</v>
      </c>
      <c r="C103" s="109" t="str">
        <f>C62</f>
        <v>胃食遊戲 - 沖繩篇 # 10</v>
      </c>
      <c r="D103" s="105" t="str">
        <f>D62</f>
        <v>這㇐站阿拉伯 Arabian Days &amp; Nights (20 EPI)</v>
      </c>
      <c r="E103" s="385" t="str">
        <f>E62</f>
        <v>關注關注組 Eyes On Concern Groups (27 EPI)</v>
      </c>
      <c r="F103" s="386"/>
      <c r="G103" s="119" t="str">
        <f>G42</f>
        <v>周六聊Teen谷 # 27</v>
      </c>
      <c r="H103" s="201" t="str">
        <f>H72</f>
        <v>飛越五十載 # 2</v>
      </c>
      <c r="I103" s="41"/>
    </row>
    <row r="104" spans="1:9" ht="17" customHeight="1">
      <c r="A104" s="30">
        <v>30</v>
      </c>
      <c r="B104" s="202"/>
      <c r="C104" s="110"/>
      <c r="D104" s="109" t="str">
        <f>D63</f>
        <v># 3</v>
      </c>
      <c r="E104" s="109" t="str">
        <f>E63</f>
        <v># 5</v>
      </c>
      <c r="F104" s="60" t="str">
        <f>F63</f>
        <v># 6</v>
      </c>
      <c r="G104" s="110"/>
      <c r="H104" s="201"/>
      <c r="I104" s="36">
        <v>30</v>
      </c>
    </row>
    <row r="105" spans="1:9" ht="17" customHeight="1">
      <c r="A105" s="45"/>
      <c r="B105" s="38" t="s">
        <v>17</v>
      </c>
      <c r="C105" s="39"/>
      <c r="D105" s="70"/>
      <c r="E105" s="70"/>
      <c r="F105" s="70"/>
      <c r="G105" s="203" t="s">
        <v>41</v>
      </c>
      <c r="H105" s="340"/>
      <c r="I105" s="99"/>
    </row>
    <row r="106" spans="1:9" s="20" customFormat="1" ht="17" customHeight="1" thickBot="1">
      <c r="A106" s="11" t="s">
        <v>10</v>
      </c>
      <c r="B106" s="129"/>
      <c r="C106" s="129"/>
      <c r="D106" s="193" t="s">
        <v>89</v>
      </c>
      <c r="E106" s="129"/>
      <c r="F106" s="129"/>
      <c r="G106" s="385" t="s">
        <v>189</v>
      </c>
      <c r="H106" s="391"/>
      <c r="I106" s="113" t="s">
        <v>10</v>
      </c>
    </row>
    <row r="107" spans="1:9" ht="17" customHeight="1">
      <c r="A107" s="114"/>
      <c r="B107" s="60" t="s">
        <v>248</v>
      </c>
      <c r="C107" s="60" t="str">
        <f>"# " &amp; VALUE(RIGHT(B107,2)+1)</f>
        <v># 27</v>
      </c>
      <c r="D107" s="60" t="str">
        <f>"# " &amp; VALUE(RIGHT(C107,2)+1)</f>
        <v># 28</v>
      </c>
      <c r="E107" s="60" t="str">
        <f>"# " &amp; VALUE(RIGHT(D107,2)+1)</f>
        <v># 29</v>
      </c>
      <c r="F107" s="60" t="str">
        <f>"# " &amp; VALUE(RIGHT(E107,2)+1)</f>
        <v># 30</v>
      </c>
      <c r="G107" s="61" t="str">
        <f>G16</f>
        <v># 2</v>
      </c>
      <c r="H107" s="334" t="str">
        <f>H16</f>
        <v># 3</v>
      </c>
      <c r="I107" s="100"/>
    </row>
    <row r="108" spans="1:9" ht="17" customHeight="1">
      <c r="A108" s="204">
        <v>30</v>
      </c>
      <c r="B108" s="31"/>
      <c r="C108" s="65"/>
      <c r="D108" s="65"/>
      <c r="E108" s="65"/>
      <c r="F108" s="65"/>
      <c r="G108" s="33"/>
      <c r="H108" s="83"/>
      <c r="I108" s="101">
        <v>30</v>
      </c>
    </row>
    <row r="109" spans="1:9" ht="17" customHeight="1">
      <c r="A109" s="123"/>
      <c r="B109" s="38" t="s">
        <v>17</v>
      </c>
      <c r="C109" s="6"/>
      <c r="D109" s="60"/>
      <c r="E109" s="60"/>
      <c r="F109" s="40"/>
      <c r="G109" s="184" t="s">
        <v>41</v>
      </c>
      <c r="H109" s="199" t="s">
        <v>20</v>
      </c>
      <c r="I109" s="205"/>
    </row>
    <row r="110" spans="1:9" s="20" customFormat="1" ht="17" customHeight="1" thickBot="1">
      <c r="A110" s="11" t="s">
        <v>11</v>
      </c>
      <c r="B110" s="42"/>
      <c r="C110" s="5"/>
      <c r="D110" s="60" t="str">
        <f>$D$80</f>
        <v>反黑英雄 No Room For Crime (25 EPI)</v>
      </c>
      <c r="E110" s="60"/>
      <c r="F110" s="60"/>
      <c r="G110" s="186" t="str">
        <f>G78</f>
        <v>濠玩夏水禮2024 #3</v>
      </c>
      <c r="H110" s="207"/>
      <c r="I110" s="44" t="s">
        <v>11</v>
      </c>
    </row>
    <row r="111" spans="1:9" ht="17" customHeight="1">
      <c r="A111" s="114"/>
      <c r="B111" s="42" t="str">
        <f>$B$81</f>
        <v># 11</v>
      </c>
      <c r="C111" s="60" t="str">
        <f>"# " &amp; VALUE(RIGHT(B111,2)+1)</f>
        <v># 12</v>
      </c>
      <c r="D111" s="60" t="str">
        <f>"# " &amp; VALUE(RIGHT(C111,2)+1)</f>
        <v># 13</v>
      </c>
      <c r="E111" s="60" t="str">
        <f>"# " &amp; VALUE(RIGHT(D111,2)+1)</f>
        <v># 14</v>
      </c>
      <c r="F111" s="60" t="str">
        <f>F81</f>
        <v># 15</v>
      </c>
      <c r="G111" s="186"/>
      <c r="H111" s="192" t="str">
        <f>H80</f>
        <v>TBC</v>
      </c>
      <c r="I111" s="100"/>
    </row>
    <row r="112" spans="1:9" ht="17" customHeight="1">
      <c r="A112" s="118">
        <v>30</v>
      </c>
      <c r="B112" s="64"/>
      <c r="C112" s="65"/>
      <c r="D112" s="65"/>
      <c r="E112" s="65"/>
      <c r="F112" s="65"/>
      <c r="G112" s="341"/>
      <c r="H112" s="209"/>
      <c r="I112" s="101">
        <v>30</v>
      </c>
    </row>
    <row r="113" spans="1:9" ht="17" customHeight="1">
      <c r="A113" s="123"/>
      <c r="B113" s="170" t="s">
        <v>17</v>
      </c>
      <c r="C113" s="189"/>
      <c r="D113" s="39" t="str">
        <f>$E$76</f>
        <v xml:space="preserve">愛．回家之開心速遞  Lo And Behold </v>
      </c>
      <c r="E113" s="39"/>
      <c r="F113" s="39"/>
      <c r="G113" s="184" t="s">
        <v>41</v>
      </c>
      <c r="H113" s="39" t="str">
        <f>$E$76</f>
        <v xml:space="preserve">愛．回家之開心速遞  Lo And Behold </v>
      </c>
      <c r="I113" s="205"/>
    </row>
    <row r="114" spans="1:9" s="20" customFormat="1" ht="17" customHeight="1" thickBot="1">
      <c r="A114" s="11" t="s">
        <v>12</v>
      </c>
      <c r="B114" s="31" t="str">
        <f>$B$77</f>
        <v># 2327</v>
      </c>
      <c r="C114" s="65" t="str">
        <f>"# " &amp; VALUE(RIGHT(B114,4)+1)</f>
        <v># 2328</v>
      </c>
      <c r="D114" s="65" t="str">
        <f t="shared" ref="D114:F114" si="9">"# " &amp; VALUE(RIGHT(C114,4)+1)</f>
        <v># 2329</v>
      </c>
      <c r="E114" s="65" t="str">
        <f t="shared" si="9"/>
        <v># 2330</v>
      </c>
      <c r="F114" s="65" t="str">
        <f t="shared" si="9"/>
        <v># 2331</v>
      </c>
      <c r="G114" s="342" t="str">
        <f>G82</f>
        <v>怪宿宿 #3</v>
      </c>
      <c r="H114" s="65" t="s">
        <v>238</v>
      </c>
      <c r="I114" s="44" t="s">
        <v>12</v>
      </c>
    </row>
    <row r="115" spans="1:9" ht="17" customHeight="1">
      <c r="A115" s="114"/>
      <c r="B115" s="170" t="s">
        <v>17</v>
      </c>
      <c r="C115" s="70"/>
      <c r="D115" s="210" t="s">
        <v>232</v>
      </c>
      <c r="E115" s="39"/>
      <c r="F115" s="39"/>
      <c r="G115" s="39"/>
      <c r="H115" s="210" t="s">
        <v>257</v>
      </c>
      <c r="I115" s="100"/>
    </row>
    <row r="116" spans="1:9" ht="17" customHeight="1">
      <c r="A116" s="204">
        <v>30</v>
      </c>
      <c r="B116" s="65" t="str">
        <f>B75</f>
        <v># 189</v>
      </c>
      <c r="C116" s="65" t="str">
        <f t="shared" ref="C116:G116" si="10">C75</f>
        <v># 190</v>
      </c>
      <c r="D116" s="65" t="str">
        <f t="shared" si="10"/>
        <v># 191</v>
      </c>
      <c r="E116" s="65" t="str">
        <f t="shared" si="10"/>
        <v># 192</v>
      </c>
      <c r="F116" s="65" t="str">
        <f t="shared" si="10"/>
        <v># 193</v>
      </c>
      <c r="G116" s="65" t="str">
        <f t="shared" si="10"/>
        <v># 194</v>
      </c>
      <c r="H116" s="65" t="s">
        <v>258</v>
      </c>
      <c r="I116" s="101">
        <v>30</v>
      </c>
    </row>
    <row r="117" spans="1:9" ht="17" customHeight="1">
      <c r="A117" s="118"/>
      <c r="B117" s="211" t="s">
        <v>17</v>
      </c>
      <c r="C117" s="70" t="s">
        <v>17</v>
      </c>
      <c r="D117" s="86" t="s">
        <v>17</v>
      </c>
      <c r="E117" s="86" t="s">
        <v>17</v>
      </c>
      <c r="F117" s="86" t="s">
        <v>17</v>
      </c>
      <c r="G117" s="184" t="s">
        <v>41</v>
      </c>
      <c r="H117" s="199" t="s">
        <v>20</v>
      </c>
      <c r="I117" s="102"/>
    </row>
    <row r="118" spans="1:9" s="20" customFormat="1" ht="17" customHeight="1" thickBot="1">
      <c r="A118" s="11" t="s">
        <v>15</v>
      </c>
      <c r="B118" s="96" t="str">
        <f>B72</f>
        <v>解風大阪 # 14</v>
      </c>
      <c r="C118" s="60" t="str">
        <f>$C$72</f>
        <v>2024開運救兵 # 4</v>
      </c>
      <c r="D118" s="61" t="str">
        <f>$D$72</f>
        <v>玲玲友情報 # 2</v>
      </c>
      <c r="E118" s="61" t="str">
        <f>$E$72</f>
        <v>2024開運救兵  # 5</v>
      </c>
      <c r="F118" s="33" t="str">
        <f>F72</f>
        <v>最強生命線 # 354</v>
      </c>
      <c r="G118" s="32" t="str">
        <f>G85</f>
        <v>窺心事 #9</v>
      </c>
      <c r="H118" s="77" t="str">
        <f>H85</f>
        <v>TBC</v>
      </c>
      <c r="I118" s="44" t="s">
        <v>15</v>
      </c>
    </row>
    <row r="119" spans="1:9" ht="17" customHeight="1">
      <c r="A119" s="114"/>
      <c r="B119" s="38" t="s">
        <v>17</v>
      </c>
      <c r="C119" s="39"/>
      <c r="D119" s="39"/>
      <c r="E119" s="39"/>
      <c r="F119" s="115"/>
      <c r="G119" s="184" t="s">
        <v>41</v>
      </c>
      <c r="H119" s="199" t="s">
        <v>20</v>
      </c>
      <c r="I119" s="100"/>
    </row>
    <row r="120" spans="1:9" ht="17" customHeight="1">
      <c r="A120" s="204">
        <v>30</v>
      </c>
      <c r="B120" s="213"/>
      <c r="C120" s="60"/>
      <c r="D120" s="214" t="s">
        <v>58</v>
      </c>
      <c r="E120" s="214"/>
      <c r="F120" s="155"/>
      <c r="G120" s="194" t="str">
        <f>G88</f>
        <v>唔滾唔知有料到 # 14</v>
      </c>
      <c r="H120" s="60" t="str">
        <f>H88</f>
        <v>奧運智．識．玩 # 2 (3 EPI)</v>
      </c>
      <c r="I120" s="101">
        <v>30</v>
      </c>
    </row>
    <row r="121" spans="1:9" ht="17" customHeight="1">
      <c r="A121" s="118"/>
      <c r="B121" s="42" t="str">
        <f>B66</f>
        <v># 30</v>
      </c>
      <c r="C121" s="60" t="str">
        <f>C66</f>
        <v># 31</v>
      </c>
      <c r="D121" s="60" t="str">
        <f>D66</f>
        <v># 32</v>
      </c>
      <c r="E121" s="60" t="str">
        <f>E66</f>
        <v># 33</v>
      </c>
      <c r="F121" s="95" t="str">
        <f>F66</f>
        <v># 34</v>
      </c>
      <c r="G121" s="184" t="s">
        <v>41</v>
      </c>
      <c r="H121" s="199" t="s">
        <v>20</v>
      </c>
      <c r="I121" s="205"/>
    </row>
    <row r="122" spans="1:9" s="20" customFormat="1" ht="17" customHeight="1" thickBot="1">
      <c r="A122" s="11" t="s">
        <v>13</v>
      </c>
      <c r="B122" s="64"/>
      <c r="C122" s="65"/>
      <c r="D122" s="65"/>
      <c r="E122" s="65"/>
      <c r="F122" s="34"/>
      <c r="G122" s="161" t="str">
        <f>G91</f>
        <v>古靈精怪 台灣篇 #6</v>
      </c>
      <c r="H122" s="61" t="str">
        <f>H93</f>
        <v>J Music #48</v>
      </c>
      <c r="I122" s="44" t="s">
        <v>13</v>
      </c>
    </row>
    <row r="123" spans="1:9" ht="17" customHeight="1">
      <c r="A123" s="45"/>
      <c r="B123" s="124" t="s">
        <v>17</v>
      </c>
      <c r="C123" s="80"/>
      <c r="D123" s="6"/>
      <c r="E123" s="6"/>
      <c r="F123" s="6"/>
      <c r="G123" s="184" t="s">
        <v>41</v>
      </c>
      <c r="H123" s="199" t="s">
        <v>20</v>
      </c>
      <c r="I123" s="41"/>
    </row>
    <row r="124" spans="1:9" ht="17" customHeight="1">
      <c r="A124" s="204" t="s">
        <v>2</v>
      </c>
      <c r="B124" s="215"/>
      <c r="C124" s="5"/>
      <c r="D124" s="60" t="str">
        <f>D39</f>
        <v>流行都市  Big City Shop 2024</v>
      </c>
      <c r="E124" s="6"/>
      <c r="F124" s="60"/>
      <c r="G124" s="119" t="str">
        <f>G72</f>
        <v>新聞透視 # 28</v>
      </c>
      <c r="H124" s="61" t="str">
        <f>H40</f>
        <v>Sunday好戲王 # 24</v>
      </c>
      <c r="I124" s="101" t="s">
        <v>2</v>
      </c>
    </row>
    <row r="125" spans="1:9" ht="17" customHeight="1">
      <c r="A125" s="118"/>
      <c r="B125" s="60" t="str">
        <f>B40</f>
        <v># 135</v>
      </c>
      <c r="C125" s="60" t="str">
        <f>C40</f>
        <v># 136</v>
      </c>
      <c r="D125" s="60" t="str">
        <f>D40</f>
        <v># 137</v>
      </c>
      <c r="E125" s="60" t="str">
        <f>E40</f>
        <v># 138</v>
      </c>
      <c r="F125" s="60" t="str">
        <f>F40</f>
        <v># 139</v>
      </c>
      <c r="G125" s="184" t="s">
        <v>41</v>
      </c>
      <c r="H125" s="60"/>
      <c r="I125" s="102"/>
    </row>
    <row r="126" spans="1:9" ht="17" customHeight="1" thickBot="1">
      <c r="A126" s="216" t="s">
        <v>14</v>
      </c>
      <c r="B126" s="217"/>
      <c r="C126" s="218"/>
      <c r="D126" s="218"/>
      <c r="E126" s="218"/>
      <c r="F126" s="219"/>
      <c r="G126" s="220" t="str">
        <f>G42</f>
        <v>周六聊Teen谷 # 27</v>
      </c>
      <c r="H126" s="221"/>
      <c r="I126" s="44" t="s">
        <v>14</v>
      </c>
    </row>
    <row r="127" spans="1:9" ht="17" customHeight="1" thickTop="1">
      <c r="A127" s="222"/>
      <c r="B127" s="5"/>
      <c r="C127" s="6"/>
      <c r="D127" s="6"/>
      <c r="E127" s="6"/>
      <c r="F127" s="6"/>
      <c r="G127" s="6"/>
      <c r="H127" s="375">
        <f ca="1">TODAY()</f>
        <v>45471</v>
      </c>
      <c r="I127" s="376"/>
    </row>
    <row r="128" spans="1:9" ht="17" customHeight="1"/>
    <row r="129" ht="17" customHeight="1"/>
    <row r="130" ht="17" customHeight="1"/>
  </sheetData>
  <mergeCells count="19">
    <mergeCell ref="H127:I127"/>
    <mergeCell ref="B69:F69"/>
    <mergeCell ref="G69:H69"/>
    <mergeCell ref="E91:F91"/>
    <mergeCell ref="G97:H97"/>
    <mergeCell ref="E103:F103"/>
    <mergeCell ref="G106:H106"/>
    <mergeCell ref="G64:H64"/>
    <mergeCell ref="C1:G1"/>
    <mergeCell ref="H2:I2"/>
    <mergeCell ref="D6:E6"/>
    <mergeCell ref="B11:F11"/>
    <mergeCell ref="G11:H11"/>
    <mergeCell ref="G15:H15"/>
    <mergeCell ref="G26:H26"/>
    <mergeCell ref="G27:H27"/>
    <mergeCell ref="C50:E50"/>
    <mergeCell ref="C57:D57"/>
    <mergeCell ref="E62:F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C76-95D6-4B93-926B-2FFF9A6CA6F8}">
  <dimension ref="A1:I130"/>
  <sheetViews>
    <sheetView topLeftCell="C1" zoomScale="70" zoomScaleNormal="70" workbookViewId="0">
      <pane ySplit="4" topLeftCell="A79" activePane="bottomLeft" state="frozen"/>
      <selection pane="bottomLeft" activeCell="F92" sqref="F92"/>
    </sheetView>
  </sheetViews>
  <sheetFormatPr defaultColWidth="9.453125" defaultRowHeight="15.5"/>
  <cols>
    <col min="1" max="1" width="7.6328125" style="223" customWidth="1"/>
    <col min="2" max="8" width="32.6328125" style="4" customWidth="1"/>
    <col min="9" max="9" width="7.6328125" style="224" customWidth="1"/>
    <col min="10" max="16384" width="9.453125" style="4"/>
  </cols>
  <sheetData>
    <row r="1" spans="1:9" ht="36" customHeight="1">
      <c r="A1" s="2"/>
      <c r="B1" s="3"/>
      <c r="C1" s="398" t="s">
        <v>259</v>
      </c>
      <c r="D1" s="398"/>
      <c r="E1" s="398"/>
      <c r="F1" s="398"/>
      <c r="G1" s="398"/>
      <c r="H1" s="3"/>
      <c r="I1" s="3"/>
    </row>
    <row r="2" spans="1:9" ht="17" customHeight="1" thickBot="1">
      <c r="A2" s="5" t="s">
        <v>260</v>
      </c>
      <c r="B2" s="6"/>
      <c r="C2" s="6"/>
      <c r="D2" s="1" t="s">
        <v>18</v>
      </c>
      <c r="E2" s="1"/>
      <c r="F2" s="7"/>
      <c r="G2" s="7"/>
      <c r="H2" s="399" t="s">
        <v>261</v>
      </c>
      <c r="I2" s="399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184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45488</v>
      </c>
      <c r="C4" s="12">
        <f t="shared" ref="C4:H4" si="0">SUM(B4+1)</f>
        <v>45489</v>
      </c>
      <c r="D4" s="13">
        <f t="shared" si="0"/>
        <v>45490</v>
      </c>
      <c r="E4" s="13">
        <f t="shared" si="0"/>
        <v>45491</v>
      </c>
      <c r="F4" s="13">
        <f t="shared" si="0"/>
        <v>45492</v>
      </c>
      <c r="G4" s="13">
        <f t="shared" si="0"/>
        <v>45493</v>
      </c>
      <c r="H4" s="13">
        <f t="shared" si="0"/>
        <v>45494</v>
      </c>
      <c r="I4" s="14"/>
    </row>
    <row r="5" spans="1:9" s="20" customFormat="1" ht="17" customHeight="1" thickBot="1">
      <c r="A5" s="15" t="s">
        <v>14</v>
      </c>
      <c r="B5" s="16"/>
      <c r="C5" s="333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105" t="s">
        <v>17</v>
      </c>
      <c r="D6" s="394" t="s">
        <v>185</v>
      </c>
      <c r="E6" s="395"/>
      <c r="F6" s="26" t="s">
        <v>186</v>
      </c>
      <c r="G6" s="27"/>
      <c r="H6" s="28"/>
      <c r="I6" s="29"/>
    </row>
    <row r="7" spans="1:9" ht="17" customHeight="1">
      <c r="A7" s="30">
        <v>30</v>
      </c>
      <c r="B7" s="31" t="str">
        <f>LEFT($H$67,5) &amp; " # " &amp; VALUE(RIGHT($H$67,2)-1)</f>
        <v>財經透視  # 28</v>
      </c>
      <c r="C7" s="32" t="str">
        <f>B27</f>
        <v>新聞掏寶  # 206</v>
      </c>
      <c r="D7" s="33" t="str">
        <f>C58</f>
        <v># 5</v>
      </c>
      <c r="E7" s="34" t="str">
        <f>"# " &amp; VALUE(RIGHT(D7,2)+1)</f>
        <v># 6</v>
      </c>
      <c r="F7" s="33" t="str">
        <f>E58</f>
        <v># 12</v>
      </c>
      <c r="G7" s="32" t="str">
        <f>F58</f>
        <v># 13</v>
      </c>
      <c r="H7" s="35" t="str">
        <f>D72</f>
        <v>玲玲友情報 # 3</v>
      </c>
      <c r="I7" s="36">
        <v>30</v>
      </c>
    </row>
    <row r="8" spans="1:9" ht="17" customHeight="1">
      <c r="A8" s="37"/>
      <c r="B8" s="38" t="s">
        <v>17</v>
      </c>
      <c r="C8" s="39"/>
      <c r="D8" s="39"/>
      <c r="E8" s="40" t="str">
        <f>$E$74</f>
        <v>東張西望  Scoop 2024</v>
      </c>
      <c r="F8" s="39"/>
      <c r="G8" s="39"/>
      <c r="H8" s="39"/>
      <c r="I8" s="41"/>
    </row>
    <row r="9" spans="1:9" s="20" customFormat="1" ht="17" customHeight="1" thickBot="1">
      <c r="A9" s="11" t="s">
        <v>0</v>
      </c>
      <c r="B9" s="42" t="str">
        <f>"# " &amp; VALUE(RIGHT(B75,4)-1)</f>
        <v># 195</v>
      </c>
      <c r="C9" s="43" t="str">
        <f t="shared" ref="C9:H9" si="1">B75</f>
        <v># 196</v>
      </c>
      <c r="D9" s="43" t="str">
        <f t="shared" si="1"/>
        <v># 197</v>
      </c>
      <c r="E9" s="43" t="str">
        <f t="shared" si="1"/>
        <v># 198</v>
      </c>
      <c r="F9" s="43" t="str">
        <f t="shared" si="1"/>
        <v># 199</v>
      </c>
      <c r="G9" s="43" t="str">
        <f t="shared" si="1"/>
        <v># 200</v>
      </c>
      <c r="H9" s="43" t="str">
        <f t="shared" si="1"/>
        <v># 201</v>
      </c>
      <c r="I9" s="44" t="s">
        <v>0</v>
      </c>
    </row>
    <row r="10" spans="1:9" ht="17" customHeight="1">
      <c r="A10" s="45"/>
      <c r="B10" s="225"/>
      <c r="C10" s="226"/>
      <c r="D10" s="226"/>
      <c r="E10" s="226"/>
      <c r="F10" s="227"/>
      <c r="G10" s="225"/>
      <c r="H10" s="343"/>
      <c r="I10" s="29"/>
    </row>
    <row r="11" spans="1:9" ht="17" customHeight="1">
      <c r="A11" s="30">
        <v>30</v>
      </c>
      <c r="B11" s="400" t="s">
        <v>187</v>
      </c>
      <c r="C11" s="378"/>
      <c r="D11" s="378"/>
      <c r="E11" s="378"/>
      <c r="F11" s="379"/>
      <c r="G11" s="400" t="s">
        <v>33</v>
      </c>
      <c r="H11" s="402"/>
      <c r="I11" s="36">
        <v>30</v>
      </c>
    </row>
    <row r="12" spans="1:9" ht="17" customHeight="1">
      <c r="A12" s="46"/>
      <c r="B12" s="233"/>
      <c r="C12" s="230"/>
      <c r="D12" s="232"/>
      <c r="E12" s="230"/>
      <c r="F12" s="231"/>
      <c r="G12" s="233"/>
      <c r="H12" s="234"/>
      <c r="I12" s="41"/>
    </row>
    <row r="13" spans="1:9" s="20" customFormat="1" ht="17" customHeight="1" thickBot="1">
      <c r="A13" s="47" t="s">
        <v>1</v>
      </c>
      <c r="B13" s="235"/>
      <c r="C13" s="236"/>
      <c r="D13" s="237"/>
      <c r="E13" s="237"/>
      <c r="F13" s="238"/>
      <c r="G13" s="344"/>
      <c r="H13" s="345"/>
      <c r="I13" s="44" t="s">
        <v>1</v>
      </c>
    </row>
    <row r="14" spans="1:9" ht="17" customHeight="1">
      <c r="A14" s="48"/>
      <c r="B14" s="49">
        <v>800240294</v>
      </c>
      <c r="C14" s="49"/>
      <c r="D14" s="49"/>
      <c r="E14" s="49"/>
      <c r="F14" s="49"/>
      <c r="G14" s="50" t="s">
        <v>147</v>
      </c>
      <c r="H14" s="49"/>
      <c r="I14" s="51"/>
    </row>
    <row r="15" spans="1:9" ht="17" customHeight="1">
      <c r="A15" s="52" t="s">
        <v>2</v>
      </c>
      <c r="B15" s="53"/>
      <c r="C15" s="54"/>
      <c r="D15" s="55" t="s">
        <v>188</v>
      </c>
      <c r="E15" s="56"/>
      <c r="F15" s="56"/>
      <c r="G15" s="385" t="s">
        <v>189</v>
      </c>
      <c r="H15" s="391"/>
      <c r="I15" s="58" t="s">
        <v>2</v>
      </c>
    </row>
    <row r="16" spans="1:9" ht="17" customHeight="1">
      <c r="A16" s="59"/>
      <c r="B16" s="42" t="s">
        <v>262</v>
      </c>
      <c r="C16" s="60" t="str">
        <f t="shared" ref="C16:F16" si="2">"# " &amp; VALUE(RIGHT(B16,2)+1)</f>
        <v># 13</v>
      </c>
      <c r="D16" s="60" t="str">
        <f t="shared" si="2"/>
        <v># 14</v>
      </c>
      <c r="E16" s="60" t="str">
        <f t="shared" si="2"/>
        <v># 15</v>
      </c>
      <c r="F16" s="60" t="str">
        <f t="shared" si="2"/>
        <v># 16</v>
      </c>
      <c r="G16" s="61" t="s">
        <v>252</v>
      </c>
      <c r="H16" s="334" t="s">
        <v>219</v>
      </c>
      <c r="I16" s="63"/>
    </row>
    <row r="17" spans="1:9" s="20" customFormat="1" ht="17" customHeight="1" thickBot="1">
      <c r="A17" s="47" t="s">
        <v>3</v>
      </c>
      <c r="B17" s="64" t="s">
        <v>60</v>
      </c>
      <c r="C17" s="65"/>
      <c r="D17" s="66"/>
      <c r="E17" s="66"/>
      <c r="F17" s="66"/>
      <c r="G17" s="67"/>
      <c r="H17" s="104"/>
      <c r="I17" s="14" t="s">
        <v>16</v>
      </c>
    </row>
    <row r="18" spans="1:9" s="20" customFormat="1" ht="17" customHeight="1">
      <c r="A18" s="69"/>
      <c r="B18" s="70" t="s">
        <v>61</v>
      </c>
      <c r="C18" s="39"/>
      <c r="D18" s="39"/>
      <c r="E18" s="71" t="s">
        <v>52</v>
      </c>
      <c r="F18" s="39"/>
      <c r="G18" s="6"/>
      <c r="H18" s="72"/>
      <c r="I18" s="19"/>
    </row>
    <row r="19" spans="1:9" s="20" customFormat="1" ht="17" customHeight="1" thickBot="1">
      <c r="A19" s="73"/>
      <c r="B19" s="65" t="s">
        <v>263</v>
      </c>
      <c r="C19" s="65" t="str">
        <f t="shared" ref="C19:H19" si="3">"# " &amp; VALUE(RIGHT(B19,3)+1)</f>
        <v># 134</v>
      </c>
      <c r="D19" s="65" t="str">
        <f t="shared" si="3"/>
        <v># 135</v>
      </c>
      <c r="E19" s="65" t="str">
        <f t="shared" si="3"/>
        <v># 136</v>
      </c>
      <c r="F19" s="65" t="str">
        <f t="shared" si="3"/>
        <v># 137</v>
      </c>
      <c r="G19" s="65" t="str">
        <f t="shared" si="3"/>
        <v># 138</v>
      </c>
      <c r="H19" s="65" t="str">
        <f t="shared" si="3"/>
        <v># 139</v>
      </c>
      <c r="I19" s="19" t="s">
        <v>53</v>
      </c>
    </row>
    <row r="20" spans="1:9" ht="17" customHeight="1">
      <c r="A20" s="74"/>
      <c r="B20" s="75" t="s">
        <v>17</v>
      </c>
      <c r="C20" s="6"/>
      <c r="D20" s="39"/>
      <c r="E20" s="40" t="s">
        <v>191</v>
      </c>
      <c r="F20" s="39"/>
      <c r="G20" s="76"/>
      <c r="H20" s="77"/>
      <c r="I20" s="51"/>
    </row>
    <row r="21" spans="1:9" ht="17" customHeight="1">
      <c r="A21" s="74" t="s">
        <v>2</v>
      </c>
      <c r="B21" s="65" t="str">
        <f>"# " &amp; VALUE(RIGHT(B77,4)-1)</f>
        <v># 2332</v>
      </c>
      <c r="C21" s="65" t="str">
        <f t="shared" ref="C21:G21" si="4">"# " &amp; VALUE(RIGHT(B21,4)+1)</f>
        <v># 2333</v>
      </c>
      <c r="D21" s="65" t="str">
        <f t="shared" si="4"/>
        <v># 2334</v>
      </c>
      <c r="E21" s="65" t="str">
        <f t="shared" si="4"/>
        <v># 2335</v>
      </c>
      <c r="F21" s="65" t="str">
        <f t="shared" si="4"/>
        <v># 2336</v>
      </c>
      <c r="G21" s="34" t="str">
        <f t="shared" si="4"/>
        <v># 2337</v>
      </c>
      <c r="H21" s="78" t="s">
        <v>264</v>
      </c>
      <c r="I21" s="58" t="s">
        <v>2</v>
      </c>
    </row>
    <row r="22" spans="1:9" ht="17" customHeight="1">
      <c r="A22" s="79"/>
      <c r="B22" s="240" t="s">
        <v>69</v>
      </c>
      <c r="C22" s="241"/>
      <c r="D22" s="242"/>
      <c r="E22" s="241" t="s">
        <v>44</v>
      </c>
      <c r="F22" s="241"/>
      <c r="G22" s="242"/>
      <c r="H22" s="243"/>
      <c r="I22" s="81"/>
    </row>
    <row r="23" spans="1:9" s="20" customFormat="1" ht="17" customHeight="1" thickBot="1">
      <c r="A23" s="82" t="s">
        <v>4</v>
      </c>
      <c r="B23" s="244" t="s">
        <v>265</v>
      </c>
      <c r="C23" s="244" t="str">
        <f>"# " &amp; VALUE(RIGHT(B23,4)+1)</f>
        <v># 1053</v>
      </c>
      <c r="D23" s="241" t="str">
        <f t="shared" ref="D23:H23" si="5">"# " &amp; VALUE(RIGHT(C23,4)+1)</f>
        <v># 1054</v>
      </c>
      <c r="E23" s="244" t="str">
        <f t="shared" si="5"/>
        <v># 1055</v>
      </c>
      <c r="F23" s="241" t="str">
        <f t="shared" si="5"/>
        <v># 1056</v>
      </c>
      <c r="G23" s="241" t="str">
        <f t="shared" si="5"/>
        <v># 1057</v>
      </c>
      <c r="H23" s="245" t="str">
        <f t="shared" si="5"/>
        <v># 1058</v>
      </c>
      <c r="I23" s="19" t="s">
        <v>4</v>
      </c>
    </row>
    <row r="24" spans="1:9" ht="17" customHeight="1">
      <c r="A24" s="84"/>
      <c r="B24" s="85" t="s">
        <v>194</v>
      </c>
      <c r="C24" s="86" t="s">
        <v>17</v>
      </c>
      <c r="D24" s="70" t="str">
        <f>C91</f>
        <v>感動味蕾美食餐廳100強 - 關西篇 Tastebuds Pamper Top 100 Delicacy Restro (12 EPI)</v>
      </c>
      <c r="E24" s="39"/>
      <c r="F24" s="85" t="s">
        <v>194</v>
      </c>
      <c r="G24" s="70">
        <v>800501616</v>
      </c>
      <c r="H24" s="87"/>
      <c r="I24" s="88"/>
    </row>
    <row r="25" spans="1:9" ht="17" customHeight="1">
      <c r="A25" s="89" t="s">
        <v>2</v>
      </c>
      <c r="B25" s="32" t="s">
        <v>114</v>
      </c>
      <c r="C25" s="33" t="str">
        <f>B92</f>
        <v># 7</v>
      </c>
      <c r="D25" s="65" t="str">
        <f>"# " &amp; VALUE(RIGHT(C25,2)+1)</f>
        <v># 8</v>
      </c>
      <c r="E25" s="65" t="str">
        <f>"# " &amp; VALUE(RIGHT(D25,2)+1)</f>
        <v># 9</v>
      </c>
      <c r="F25" s="32" t="str">
        <f>E92</f>
        <v># 3</v>
      </c>
      <c r="G25" s="60"/>
      <c r="H25" s="90"/>
      <c r="I25" s="58" t="s">
        <v>2</v>
      </c>
    </row>
    <row r="26" spans="1:9" ht="17" customHeight="1">
      <c r="A26" s="91"/>
      <c r="B26" s="92" t="s">
        <v>17</v>
      </c>
      <c r="C26" s="80" t="s">
        <v>17</v>
      </c>
      <c r="D26" s="75" t="s">
        <v>17</v>
      </c>
      <c r="E26" s="75" t="s">
        <v>17</v>
      </c>
      <c r="F26" s="75" t="s">
        <v>17</v>
      </c>
      <c r="G26" s="390" t="s">
        <v>86</v>
      </c>
      <c r="H26" s="391"/>
      <c r="I26" s="81"/>
    </row>
    <row r="27" spans="1:9" ht="17" customHeight="1" thickBot="1">
      <c r="A27" s="94"/>
      <c r="B27" s="95" t="str">
        <f>LEFT($H$36,5) &amp; " # " &amp; VALUE(RIGHT($H$36,3)-1)</f>
        <v>新聞掏寶  # 206</v>
      </c>
      <c r="C27" s="25" t="str">
        <f>B72</f>
        <v>解風大阪 # 15</v>
      </c>
      <c r="D27" s="61" t="str">
        <f>C72</f>
        <v>2024開運救兵 # 6</v>
      </c>
      <c r="E27" s="61" t="str">
        <f>D72</f>
        <v>玲玲友情報 # 3</v>
      </c>
      <c r="F27" s="61" t="str">
        <f>E72</f>
        <v>2024開運救兵  # 7</v>
      </c>
      <c r="G27" s="392" t="s">
        <v>87</v>
      </c>
      <c r="H27" s="393"/>
      <c r="I27" s="81"/>
    </row>
    <row r="28" spans="1:9" s="20" customFormat="1" ht="17" customHeight="1" thickBot="1">
      <c r="A28" s="11" t="s">
        <v>5</v>
      </c>
      <c r="B28" s="96"/>
      <c r="C28" s="95"/>
      <c r="D28" s="33"/>
      <c r="E28" s="33"/>
      <c r="F28" s="33"/>
      <c r="G28" s="61" t="s">
        <v>266</v>
      </c>
      <c r="H28" s="93" t="s">
        <v>267</v>
      </c>
      <c r="I28" s="19" t="s">
        <v>5</v>
      </c>
    </row>
    <row r="29" spans="1:9" ht="17" customHeight="1">
      <c r="A29" s="97"/>
      <c r="B29" s="80" t="s">
        <v>17</v>
      </c>
      <c r="C29" s="40"/>
      <c r="D29" s="40"/>
      <c r="E29" s="40"/>
      <c r="F29" s="76"/>
      <c r="G29" s="98"/>
      <c r="H29" s="99"/>
      <c r="I29" s="100"/>
    </row>
    <row r="30" spans="1:9" ht="17" customHeight="1">
      <c r="A30" s="89" t="s">
        <v>2</v>
      </c>
      <c r="B30" s="61"/>
      <c r="C30" s="60"/>
      <c r="D30" s="60" t="str">
        <f>D80</f>
        <v>反黑英雄 No Room For Crime (25 EPI)</v>
      </c>
      <c r="E30" s="60"/>
      <c r="F30" s="95"/>
      <c r="G30" s="61"/>
      <c r="H30" s="93"/>
      <c r="I30" s="101" t="s">
        <v>2</v>
      </c>
    </row>
    <row r="31" spans="1:9" ht="17" customHeight="1">
      <c r="A31" s="79"/>
      <c r="B31" s="61" t="str">
        <f>"# " &amp; VALUE(RIGHT(B81,2)-1)</f>
        <v># 15</v>
      </c>
      <c r="C31" s="60" t="str">
        <f>"# " &amp; VALUE(RIGHT(C81,2)-1)</f>
        <v># 16</v>
      </c>
      <c r="D31" s="60" t="str">
        <f>"# " &amp; VALUE(RIGHT(D81,2)-1)</f>
        <v># 17</v>
      </c>
      <c r="E31" s="60" t="str">
        <f>"# " &amp; VALUE(RIGHT(E81,2)-1)</f>
        <v># 18</v>
      </c>
      <c r="F31" s="95" t="str">
        <f>"# " &amp; VALUE(RIGHT(F81,2)-1)</f>
        <v># 19</v>
      </c>
      <c r="G31" s="61"/>
      <c r="H31" s="93"/>
      <c r="I31" s="102"/>
    </row>
    <row r="32" spans="1:9" s="20" customFormat="1" ht="17" customHeight="1" thickBot="1">
      <c r="A32" s="82" t="s">
        <v>6</v>
      </c>
      <c r="B32" s="33"/>
      <c r="C32" s="65"/>
      <c r="D32" s="65"/>
      <c r="E32" s="65"/>
      <c r="F32" s="34"/>
      <c r="G32" s="103" t="s">
        <v>60</v>
      </c>
      <c r="H32" s="104"/>
      <c r="I32" s="44" t="s">
        <v>6</v>
      </c>
    </row>
    <row r="33" spans="1:9" ht="17" customHeight="1">
      <c r="A33" s="97"/>
      <c r="B33" s="80" t="s">
        <v>17</v>
      </c>
      <c r="C33" s="6"/>
      <c r="D33" s="6"/>
      <c r="E33" s="60" t="str">
        <f>$E$74</f>
        <v>東張西望  Scoop 2024</v>
      </c>
      <c r="F33" s="6"/>
      <c r="G33" s="39"/>
      <c r="H33" s="87"/>
      <c r="I33" s="102"/>
    </row>
    <row r="34" spans="1:9" ht="17" customHeight="1">
      <c r="A34" s="89" t="s">
        <v>2</v>
      </c>
      <c r="B34" s="65" t="str">
        <f t="shared" ref="B34:H34" si="6">B9</f>
        <v># 195</v>
      </c>
      <c r="C34" s="65" t="str">
        <f t="shared" si="6"/>
        <v># 196</v>
      </c>
      <c r="D34" s="65" t="str">
        <f t="shared" si="6"/>
        <v># 197</v>
      </c>
      <c r="E34" s="65" t="str">
        <f t="shared" si="6"/>
        <v># 198</v>
      </c>
      <c r="F34" s="65" t="str">
        <f t="shared" si="6"/>
        <v># 199</v>
      </c>
      <c r="G34" s="65" t="str">
        <f t="shared" si="6"/>
        <v># 200</v>
      </c>
      <c r="H34" s="83" t="str">
        <f t="shared" si="6"/>
        <v># 201</v>
      </c>
      <c r="I34" s="101" t="s">
        <v>2</v>
      </c>
    </row>
    <row r="35" spans="1:9" ht="17" customHeight="1">
      <c r="A35" s="79"/>
      <c r="B35" s="92" t="s">
        <v>17</v>
      </c>
      <c r="C35" s="80" t="s">
        <v>17</v>
      </c>
      <c r="D35" s="105" t="s">
        <v>17</v>
      </c>
      <c r="E35" s="75" t="s">
        <v>17</v>
      </c>
      <c r="F35" s="75" t="s">
        <v>17</v>
      </c>
      <c r="G35" s="106" t="s">
        <v>20</v>
      </c>
      <c r="H35" s="107" t="s">
        <v>77</v>
      </c>
      <c r="I35" s="108"/>
    </row>
    <row r="36" spans="1:9" ht="17" customHeight="1">
      <c r="A36" s="79"/>
      <c r="B36" s="367" t="s">
        <v>308</v>
      </c>
      <c r="C36" s="60" t="str">
        <f>B62</f>
        <v>開卷 Open Book 2024</v>
      </c>
      <c r="D36" s="109" t="str">
        <f>C62</f>
        <v>懿想得到 # 1</v>
      </c>
      <c r="E36" s="98" t="str">
        <f>D62</f>
        <v>這㇐站阿拉伯 Arabian Days &amp; Nights (20 EPI)</v>
      </c>
      <c r="F36" s="110" t="str">
        <f>E62</f>
        <v>關注關注組 Eyes On Concern Groups (27 EPI)</v>
      </c>
      <c r="G36" s="27" t="s">
        <v>256</v>
      </c>
      <c r="H36" s="111" t="s">
        <v>268</v>
      </c>
      <c r="I36" s="108"/>
    </row>
    <row r="37" spans="1:9" s="20" customFormat="1" ht="17" customHeight="1" thickBot="1">
      <c r="A37" s="82" t="s">
        <v>7</v>
      </c>
      <c r="B37" s="368" t="s">
        <v>321</v>
      </c>
      <c r="C37" s="65" t="str">
        <f>B63</f>
        <v># 99</v>
      </c>
      <c r="D37" s="32"/>
      <c r="E37" s="33" t="str">
        <f>D63</f>
        <v># 4</v>
      </c>
      <c r="F37" s="32" t="str">
        <f>E63</f>
        <v># 7</v>
      </c>
      <c r="G37" s="32"/>
      <c r="H37" s="112" t="s">
        <v>78</v>
      </c>
      <c r="I37" s="113" t="s">
        <v>7</v>
      </c>
    </row>
    <row r="38" spans="1:9" ht="17" customHeight="1">
      <c r="A38" s="114"/>
      <c r="B38" s="246" t="s">
        <v>73</v>
      </c>
      <c r="C38" s="240"/>
      <c r="D38" s="247"/>
      <c r="E38" s="248"/>
      <c r="F38" s="249"/>
      <c r="G38" s="116" t="s">
        <v>68</v>
      </c>
      <c r="H38" s="117" t="s">
        <v>91</v>
      </c>
      <c r="I38" s="51"/>
    </row>
    <row r="39" spans="1:9" ht="17" customHeight="1">
      <c r="A39" s="118"/>
      <c r="B39" s="250"/>
      <c r="C39" s="241"/>
      <c r="D39" s="251" t="s">
        <v>200</v>
      </c>
      <c r="E39" s="241"/>
      <c r="F39" s="252"/>
      <c r="G39" s="119" t="s">
        <v>269</v>
      </c>
      <c r="H39" s="120"/>
      <c r="I39" s="81"/>
    </row>
    <row r="40" spans="1:9" ht="17" customHeight="1">
      <c r="A40" s="52" t="s">
        <v>2</v>
      </c>
      <c r="B40" s="250" t="s">
        <v>270</v>
      </c>
      <c r="C40" s="241" t="str">
        <f>"# " &amp; VALUE(RIGHT(B40,3)+1)</f>
        <v># 141</v>
      </c>
      <c r="D40" s="241" t="str">
        <f>"# " &amp; VALUE(RIGHT(C40,3)+1)</f>
        <v># 142</v>
      </c>
      <c r="E40" s="241" t="str">
        <f>"# " &amp; VALUE(RIGHT(D40,3)+1)</f>
        <v># 143</v>
      </c>
      <c r="F40" s="241" t="str">
        <f>"# " &amp; VALUE(RIGHT(E40,3)+1)</f>
        <v># 144</v>
      </c>
      <c r="G40" s="121" t="s">
        <v>59</v>
      </c>
      <c r="H40" s="122" t="s">
        <v>271</v>
      </c>
      <c r="I40" s="58" t="s">
        <v>2</v>
      </c>
    </row>
    <row r="41" spans="1:9" ht="17" customHeight="1">
      <c r="A41" s="123"/>
      <c r="B41" s="253"/>
      <c r="C41" s="242"/>
      <c r="D41" s="242"/>
      <c r="E41" s="242"/>
      <c r="F41" s="242"/>
      <c r="G41" s="256" t="s">
        <v>74</v>
      </c>
      <c r="H41" s="120" t="s">
        <v>51</v>
      </c>
      <c r="I41" s="81"/>
    </row>
    <row r="42" spans="1:9" ht="17" customHeight="1" thickBot="1">
      <c r="A42" s="118"/>
      <c r="B42" s="253"/>
      <c r="C42" s="242"/>
      <c r="D42" s="242"/>
      <c r="E42" s="242"/>
      <c r="F42" s="242"/>
      <c r="G42" s="257" t="s">
        <v>272</v>
      </c>
      <c r="H42" s="120"/>
      <c r="I42" s="81"/>
    </row>
    <row r="43" spans="1:9" s="20" customFormat="1" ht="17" customHeight="1" thickBot="1">
      <c r="A43" s="125" t="s">
        <v>8</v>
      </c>
      <c r="B43" s="254"/>
      <c r="C43" s="241"/>
      <c r="D43" s="244"/>
      <c r="E43" s="244"/>
      <c r="F43" s="255">
        <v>1405</v>
      </c>
      <c r="G43" s="258" t="s">
        <v>22</v>
      </c>
      <c r="H43" s="77"/>
      <c r="I43" s="14" t="s">
        <v>8</v>
      </c>
    </row>
    <row r="44" spans="1:9" ht="17" customHeight="1">
      <c r="A44" s="97"/>
      <c r="B44" s="70" t="s">
        <v>17</v>
      </c>
      <c r="C44" s="40"/>
      <c r="D44" s="70"/>
      <c r="E44" s="70"/>
      <c r="F44" s="76"/>
      <c r="G44" s="86" t="s">
        <v>17</v>
      </c>
      <c r="H44" s="86" t="s">
        <v>17</v>
      </c>
      <c r="I44" s="100"/>
    </row>
    <row r="45" spans="1:9" ht="17" customHeight="1">
      <c r="A45" s="127" t="s">
        <v>2</v>
      </c>
      <c r="B45" s="128"/>
      <c r="C45" s="60"/>
      <c r="D45" s="129" t="str">
        <f>D86</f>
        <v>春閨夢裡人 Romance Of A Twin Flower (38 EPI)</v>
      </c>
      <c r="E45" s="129"/>
      <c r="F45" s="130"/>
      <c r="G45" s="109" t="str">
        <f>C72</f>
        <v>2024開運救兵 # 6</v>
      </c>
      <c r="H45" s="60" t="str">
        <f>$E$72</f>
        <v>2024開運救兵  # 7</v>
      </c>
      <c r="I45" s="101" t="s">
        <v>2</v>
      </c>
    </row>
    <row r="46" spans="1:9" ht="17" customHeight="1">
      <c r="A46" s="84"/>
      <c r="B46" s="61" t="str">
        <f>"# " &amp; VALUE(RIGHT(B87,2)-1)</f>
        <v># 30</v>
      </c>
      <c r="C46" s="60" t="str">
        <f>"# " &amp; VALUE(RIGHT(C87,2)-1)</f>
        <v># 31</v>
      </c>
      <c r="D46" s="60" t="str">
        <f>C87</f>
        <v># 32</v>
      </c>
      <c r="E46" s="60" t="str">
        <f>D87</f>
        <v># 33</v>
      </c>
      <c r="F46" s="95" t="str">
        <f>E87</f>
        <v># 34</v>
      </c>
      <c r="G46" s="23" t="s">
        <v>17</v>
      </c>
      <c r="H46" s="131" t="s">
        <v>17</v>
      </c>
      <c r="I46" s="41"/>
    </row>
    <row r="47" spans="1:9" ht="17" customHeight="1">
      <c r="A47" s="84"/>
      <c r="B47" s="128"/>
      <c r="C47" s="60"/>
      <c r="F47" s="132"/>
      <c r="G47" s="133"/>
      <c r="H47" s="93"/>
      <c r="I47" s="41"/>
    </row>
    <row r="48" spans="1:9" s="20" customFormat="1" ht="17" customHeight="1" thickBot="1">
      <c r="A48" s="134">
        <v>1500</v>
      </c>
      <c r="B48" s="42"/>
      <c r="C48" s="135"/>
      <c r="D48" s="65"/>
      <c r="E48" s="65"/>
      <c r="F48" s="126">
        <v>1505</v>
      </c>
      <c r="G48" s="208" t="s">
        <v>80</v>
      </c>
      <c r="H48" s="136" t="str">
        <f>G78</f>
        <v>濠玩夏水禮2024 #4</v>
      </c>
      <c r="I48" s="137">
        <v>1500</v>
      </c>
    </row>
    <row r="49" spans="1:9" ht="17" customHeight="1">
      <c r="A49" s="138"/>
      <c r="B49" s="139" t="s">
        <v>17</v>
      </c>
      <c r="C49" s="80" t="s">
        <v>17</v>
      </c>
      <c r="D49" s="70"/>
      <c r="E49" s="70"/>
      <c r="F49" s="106"/>
      <c r="G49" s="140"/>
      <c r="H49" s="141"/>
      <c r="I49" s="142"/>
    </row>
    <row r="50" spans="1:9" ht="17" customHeight="1">
      <c r="A50" s="143"/>
      <c r="B50" s="144" t="str">
        <f>B24</f>
        <v>巴黎潮什麼</v>
      </c>
      <c r="C50" s="389" t="str">
        <f>D24</f>
        <v>感動味蕾美食餐廳100強 - 關西篇 Tastebuds Pamper Top 100 Delicacy Restro (12 EPI)</v>
      </c>
      <c r="D50" s="389"/>
      <c r="E50" s="389"/>
      <c r="F50" s="27" t="str">
        <f>F24</f>
        <v>巴黎潮什麼</v>
      </c>
      <c r="G50" s="133"/>
      <c r="H50" s="335"/>
      <c r="I50" s="137"/>
    </row>
    <row r="51" spans="1:9" ht="17" customHeight="1">
      <c r="A51" s="146">
        <v>30</v>
      </c>
      <c r="B51" s="96" t="str">
        <f>B25</f>
        <v># 2</v>
      </c>
      <c r="C51" s="65" t="str">
        <f>C25</f>
        <v># 7</v>
      </c>
      <c r="D51" s="65" t="str">
        <f>"# " &amp; VALUE(RIGHT(C51,2)+1)</f>
        <v># 8</v>
      </c>
      <c r="E51" s="65" t="str">
        <f>"# " &amp; VALUE(RIGHT(D51,2)+1)</f>
        <v># 9</v>
      </c>
      <c r="F51" s="32" t="str">
        <f>F25</f>
        <v># 3</v>
      </c>
      <c r="G51" s="140"/>
      <c r="H51" s="336"/>
      <c r="I51" s="101" t="s">
        <v>2</v>
      </c>
    </row>
    <row r="52" spans="1:9" ht="17" customHeight="1">
      <c r="A52" s="84"/>
      <c r="B52" s="147"/>
      <c r="C52" s="40"/>
      <c r="D52" s="148" t="s">
        <v>205</v>
      </c>
      <c r="E52" s="149"/>
      <c r="F52" s="23" t="s">
        <v>17</v>
      </c>
      <c r="G52" s="23" t="s">
        <v>17</v>
      </c>
      <c r="H52" s="337" t="s">
        <v>206</v>
      </c>
      <c r="I52" s="102"/>
    </row>
    <row r="53" spans="1:9" ht="17" customHeight="1">
      <c r="A53" s="84"/>
      <c r="B53" s="31" t="s">
        <v>273</v>
      </c>
      <c r="C53" s="65" t="s">
        <v>274</v>
      </c>
      <c r="D53" s="65" t="s">
        <v>275</v>
      </c>
      <c r="E53" s="65" t="s">
        <v>276</v>
      </c>
      <c r="F53" s="152" t="s">
        <v>277</v>
      </c>
      <c r="G53" s="153"/>
      <c r="H53" s="141" t="str">
        <f>G85</f>
        <v>窺心事 #10</v>
      </c>
      <c r="I53" s="102"/>
    </row>
    <row r="54" spans="1:9" ht="17" customHeight="1">
      <c r="A54" s="154"/>
      <c r="B54" s="80" t="s">
        <v>17</v>
      </c>
      <c r="C54" s="6"/>
      <c r="D54" s="60" t="s">
        <v>23</v>
      </c>
      <c r="E54" s="60"/>
      <c r="F54" s="155"/>
      <c r="G54" s="109" t="s">
        <v>80</v>
      </c>
      <c r="H54" s="151"/>
      <c r="I54" s="156"/>
    </row>
    <row r="55" spans="1:9" s="20" customFormat="1" ht="17" customHeight="1" thickBot="1">
      <c r="A55" s="134">
        <v>1600</v>
      </c>
      <c r="B55" s="65" t="str">
        <f>B23</f>
        <v># 1052</v>
      </c>
      <c r="C55" s="60" t="str">
        <f>"# " &amp; VALUE(RIGHT(B55,4)+1)</f>
        <v># 1053</v>
      </c>
      <c r="D55" s="60" t="str">
        <f>"# " &amp; VALUE(RIGHT(C55,4)+1)</f>
        <v># 1054</v>
      </c>
      <c r="E55" s="60" t="str">
        <f>"# " &amp; VALUE(RIGHT(D55,4)+1)</f>
        <v># 1055</v>
      </c>
      <c r="F55" s="95" t="str">
        <f>"# " &amp; VALUE(RIGHT(E55,5)+1)</f>
        <v># 1056</v>
      </c>
      <c r="G55" s="153"/>
      <c r="H55" s="338"/>
      <c r="I55" s="157">
        <v>1600</v>
      </c>
    </row>
    <row r="56" spans="1:9" ht="17" customHeight="1">
      <c r="A56" s="158"/>
      <c r="B56" s="159" t="s">
        <v>119</v>
      </c>
      <c r="C56" s="86" t="s">
        <v>122</v>
      </c>
      <c r="D56" s="92"/>
      <c r="E56" s="86" t="s">
        <v>79</v>
      </c>
      <c r="F56" s="92"/>
      <c r="G56" s="362" t="s">
        <v>17</v>
      </c>
      <c r="H56" s="339" t="s">
        <v>41</v>
      </c>
      <c r="I56" s="29"/>
    </row>
    <row r="57" spans="1:9" ht="17" customHeight="1">
      <c r="A57" s="84"/>
      <c r="B57" s="160" t="s">
        <v>120</v>
      </c>
      <c r="C57" s="394" t="s">
        <v>185</v>
      </c>
      <c r="D57" s="395"/>
      <c r="E57" s="26" t="s">
        <v>186</v>
      </c>
      <c r="F57" s="27"/>
      <c r="G57" s="364" t="s">
        <v>322</v>
      </c>
      <c r="H57" s="162" t="str">
        <f>G82</f>
        <v>怪宿宿 #4</v>
      </c>
      <c r="I57" s="41"/>
    </row>
    <row r="58" spans="1:9" ht="17" customHeight="1">
      <c r="A58" s="146">
        <v>30</v>
      </c>
      <c r="B58" s="31" t="s">
        <v>126</v>
      </c>
      <c r="C58" s="33" t="s">
        <v>219</v>
      </c>
      <c r="D58" s="34" t="str">
        <f>"# " &amp; VALUE(RIGHT(C58,2)+1)</f>
        <v># 6</v>
      </c>
      <c r="E58" s="33" t="s">
        <v>262</v>
      </c>
      <c r="F58" s="34" t="str">
        <f>"# " &amp; VALUE(RIGHT(E58,2)+1)</f>
        <v># 13</v>
      </c>
      <c r="G58" s="361"/>
      <c r="H58" s="163"/>
      <c r="I58" s="36">
        <v>30</v>
      </c>
    </row>
    <row r="59" spans="1:9" ht="17" customHeight="1">
      <c r="A59" s="84"/>
      <c r="B59" s="164" t="s">
        <v>20</v>
      </c>
      <c r="C59" s="6" t="s">
        <v>213</v>
      </c>
      <c r="D59" s="165"/>
      <c r="E59" s="105" t="s">
        <v>17</v>
      </c>
      <c r="F59" s="75" t="s">
        <v>17</v>
      </c>
      <c r="G59" s="360" t="s">
        <v>318</v>
      </c>
      <c r="H59" s="131" t="s">
        <v>17</v>
      </c>
      <c r="I59" s="41"/>
    </row>
    <row r="60" spans="1:9" s="20" customFormat="1" ht="17" customHeight="1" thickBot="1">
      <c r="A60" s="134">
        <v>1700</v>
      </c>
      <c r="B60" s="166" t="s">
        <v>278</v>
      </c>
      <c r="C60" s="167" t="s">
        <v>126</v>
      </c>
      <c r="D60" s="65" t="str">
        <f>"# " &amp; VALUE(RIGHT(C60,2)+1)</f>
        <v># 4</v>
      </c>
      <c r="E60" s="168" t="str">
        <f>B72</f>
        <v>解風大阪 # 15</v>
      </c>
      <c r="F60" s="33" t="str">
        <f>D72</f>
        <v>玲玲友情報 # 3</v>
      </c>
      <c r="G60" s="359" t="s">
        <v>320</v>
      </c>
      <c r="H60" s="169" t="str">
        <f>G91</f>
        <v>古靈精怪 台灣篇 #7</v>
      </c>
      <c r="I60" s="157">
        <v>1700</v>
      </c>
    </row>
    <row r="61" spans="1:9" ht="17" customHeight="1">
      <c r="A61" s="21"/>
      <c r="B61" s="259" t="s">
        <v>64</v>
      </c>
      <c r="C61" s="260" t="s">
        <v>279</v>
      </c>
      <c r="D61" s="261" t="s">
        <v>96</v>
      </c>
      <c r="E61" s="261" t="s">
        <v>98</v>
      </c>
      <c r="F61" s="240"/>
      <c r="G61" s="106" t="s">
        <v>20</v>
      </c>
      <c r="H61" s="131" t="s">
        <v>17</v>
      </c>
      <c r="I61" s="29"/>
    </row>
    <row r="62" spans="1:9" ht="17" customHeight="1">
      <c r="A62" s="45"/>
      <c r="B62" s="262" t="s">
        <v>215</v>
      </c>
      <c r="C62" s="257" t="s">
        <v>280</v>
      </c>
      <c r="D62" s="263" t="s">
        <v>197</v>
      </c>
      <c r="E62" s="396" t="s">
        <v>217</v>
      </c>
      <c r="F62" s="397"/>
      <c r="G62" s="119" t="str">
        <f>G39</f>
        <v>胡說八道真情假期 # 8</v>
      </c>
      <c r="H62" s="171" t="str">
        <f>G88</f>
        <v>唔滾唔知有料到 # 15</v>
      </c>
      <c r="I62" s="41"/>
    </row>
    <row r="63" spans="1:9" ht="17" customHeight="1">
      <c r="A63" s="30">
        <v>30</v>
      </c>
      <c r="B63" s="254" t="s">
        <v>281</v>
      </c>
      <c r="C63" s="264" t="s">
        <v>282</v>
      </c>
      <c r="D63" s="258" t="s">
        <v>252</v>
      </c>
      <c r="E63" s="265" t="s">
        <v>140</v>
      </c>
      <c r="F63" s="266" t="str">
        <f>"# " &amp; VALUE(RIGHT(E63,2)+1)</f>
        <v># 8</v>
      </c>
      <c r="G63" s="172"/>
      <c r="H63" s="173"/>
      <c r="I63" s="36">
        <v>30</v>
      </c>
    </row>
    <row r="64" spans="1:9" ht="17" customHeight="1">
      <c r="A64" s="37"/>
      <c r="B64" s="86" t="s">
        <v>76</v>
      </c>
      <c r="C64" s="86"/>
      <c r="D64" s="70"/>
      <c r="E64" s="70"/>
      <c r="F64" s="92"/>
      <c r="G64" s="387" t="s">
        <v>220</v>
      </c>
      <c r="H64" s="388"/>
      <c r="I64" s="41"/>
    </row>
    <row r="65" spans="1:9" s="20" customFormat="1" ht="17" customHeight="1" thickBot="1">
      <c r="A65" s="174">
        <v>1800</v>
      </c>
      <c r="B65" s="60"/>
      <c r="C65" s="60"/>
      <c r="D65" s="175" t="s">
        <v>221</v>
      </c>
      <c r="E65" s="175"/>
      <c r="F65" s="95"/>
      <c r="G65" s="33" t="str">
        <f>E92</f>
        <v># 3</v>
      </c>
      <c r="H65" s="119" t="str">
        <f>F92</f>
        <v># 4</v>
      </c>
      <c r="I65" s="157">
        <v>1800</v>
      </c>
    </row>
    <row r="66" spans="1:9" ht="17" customHeight="1">
      <c r="A66" s="21"/>
      <c r="B66" s="61" t="s">
        <v>283</v>
      </c>
      <c r="C66" s="60" t="str">
        <f>"# " &amp; VALUE(RIGHT(B66,2)+1)</f>
        <v># 36</v>
      </c>
      <c r="D66" s="60" t="str">
        <f>"# " &amp; VALUE(RIGHT(C66,2)+1)</f>
        <v># 37</v>
      </c>
      <c r="E66" s="60" t="str">
        <f>"# " &amp; VALUE(RIGHT(D66,2)+1)</f>
        <v># 38</v>
      </c>
      <c r="F66" s="95" t="str">
        <f>"# " &amp; VALUE(RIGHT(E66,2)+1)</f>
        <v># 39</v>
      </c>
      <c r="G66" s="176" t="s">
        <v>20</v>
      </c>
      <c r="H66" s="177" t="s">
        <v>106</v>
      </c>
      <c r="I66" s="29"/>
    </row>
    <row r="67" spans="1:9" ht="17" customHeight="1">
      <c r="A67" s="45"/>
      <c r="B67" s="42"/>
      <c r="C67" s="60"/>
      <c r="D67" s="60"/>
      <c r="E67" s="60"/>
      <c r="F67" s="95"/>
      <c r="G67" s="60" t="str">
        <f>G42</f>
        <v>周六聊Teen谷 # 28</v>
      </c>
      <c r="H67" s="111" t="s">
        <v>284</v>
      </c>
      <c r="I67" s="41"/>
    </row>
    <row r="68" spans="1:9" ht="17" customHeight="1" thickBot="1">
      <c r="A68" s="30">
        <v>30</v>
      </c>
      <c r="B68" s="178"/>
      <c r="C68" s="43"/>
      <c r="D68" s="43"/>
      <c r="E68" s="43"/>
      <c r="F68" s="179"/>
      <c r="G68" s="43"/>
      <c r="H68" s="180" t="s">
        <v>47</v>
      </c>
      <c r="I68" s="36">
        <v>30</v>
      </c>
    </row>
    <row r="69" spans="1:9" ht="17" customHeight="1">
      <c r="A69" s="45"/>
      <c r="B69" s="377" t="s">
        <v>224</v>
      </c>
      <c r="C69" s="378"/>
      <c r="D69" s="378"/>
      <c r="E69" s="378"/>
      <c r="F69" s="379"/>
      <c r="G69" s="377" t="s">
        <v>225</v>
      </c>
      <c r="H69" s="380"/>
      <c r="I69" s="41"/>
    </row>
    <row r="70" spans="1:9" s="20" customFormat="1" ht="17" customHeight="1" thickBot="1">
      <c r="A70" s="174">
        <v>1900</v>
      </c>
      <c r="B70" s="267"/>
      <c r="C70" s="268"/>
      <c r="D70" s="268"/>
      <c r="E70" s="268"/>
      <c r="F70" s="238">
        <v>1905</v>
      </c>
      <c r="G70" s="267"/>
      <c r="H70" s="268"/>
      <c r="I70" s="157">
        <v>1900</v>
      </c>
    </row>
    <row r="71" spans="1:9" s="20" customFormat="1" ht="17" customHeight="1">
      <c r="A71" s="181"/>
      <c r="B71" s="269" t="s">
        <v>66</v>
      </c>
      <c r="C71" s="270" t="s">
        <v>101</v>
      </c>
      <c r="D71" s="270" t="s">
        <v>131</v>
      </c>
      <c r="E71" s="270" t="s">
        <v>101</v>
      </c>
      <c r="F71" s="271" t="s">
        <v>67</v>
      </c>
      <c r="G71" s="270" t="s">
        <v>107</v>
      </c>
      <c r="H71" s="272" t="s">
        <v>108</v>
      </c>
      <c r="I71" s="142"/>
    </row>
    <row r="72" spans="1:9" s="20" customFormat="1" ht="17" customHeight="1">
      <c r="A72" s="185"/>
      <c r="B72" s="273" t="s">
        <v>285</v>
      </c>
      <c r="C72" s="257" t="s">
        <v>286</v>
      </c>
      <c r="D72" s="257" t="s">
        <v>287</v>
      </c>
      <c r="E72" s="257" t="s">
        <v>288</v>
      </c>
      <c r="F72" s="274" t="s">
        <v>289</v>
      </c>
      <c r="G72" s="257" t="s">
        <v>290</v>
      </c>
      <c r="H72" s="275" t="s">
        <v>291</v>
      </c>
      <c r="I72" s="137"/>
    </row>
    <row r="73" spans="1:9" s="20" customFormat="1" ht="17" customHeight="1">
      <c r="A73" s="45">
        <v>30</v>
      </c>
      <c r="B73" s="276" t="s">
        <v>54</v>
      </c>
      <c r="C73" s="277" t="s">
        <v>100</v>
      </c>
      <c r="D73" s="258" t="s">
        <v>130</v>
      </c>
      <c r="E73" s="277" t="s">
        <v>100</v>
      </c>
      <c r="F73" s="258" t="s">
        <v>21</v>
      </c>
      <c r="G73" s="278" t="s">
        <v>45</v>
      </c>
      <c r="H73" s="279" t="s">
        <v>46</v>
      </c>
      <c r="I73" s="41">
        <v>30</v>
      </c>
    </row>
    <row r="74" spans="1:9" ht="17" customHeight="1">
      <c r="A74" s="187"/>
      <c r="B74" s="280" t="s">
        <v>70</v>
      </c>
      <c r="C74" s="242"/>
      <c r="D74" s="242"/>
      <c r="E74" s="251" t="s">
        <v>232</v>
      </c>
      <c r="F74" s="242"/>
      <c r="G74" s="248"/>
      <c r="H74" s="281" t="s">
        <v>292</v>
      </c>
      <c r="I74" s="188"/>
    </row>
    <row r="75" spans="1:9" s="20" customFormat="1" ht="17" customHeight="1" thickBot="1">
      <c r="A75" s="185">
        <v>2000</v>
      </c>
      <c r="B75" s="241" t="s">
        <v>293</v>
      </c>
      <c r="C75" s="244" t="str">
        <f t="shared" ref="C75:G75" si="7">"# " &amp; VALUE(RIGHT(B75,4)+1)</f>
        <v># 197</v>
      </c>
      <c r="D75" s="244" t="str">
        <f t="shared" si="7"/>
        <v># 198</v>
      </c>
      <c r="E75" s="244" t="str">
        <f t="shared" si="7"/>
        <v># 199</v>
      </c>
      <c r="F75" s="244" t="str">
        <f t="shared" si="7"/>
        <v># 200</v>
      </c>
      <c r="G75" s="244" t="str">
        <f t="shared" si="7"/>
        <v># 201</v>
      </c>
      <c r="H75" s="282" t="s">
        <v>57</v>
      </c>
      <c r="I75" s="157">
        <v>2000</v>
      </c>
    </row>
    <row r="76" spans="1:9" s="20" customFormat="1" ht="17" customHeight="1">
      <c r="A76" s="181"/>
      <c r="B76" s="283" t="s">
        <v>90</v>
      </c>
      <c r="C76" s="284"/>
      <c r="D76" s="284"/>
      <c r="E76" s="285" t="s">
        <v>235</v>
      </c>
      <c r="F76" s="248"/>
      <c r="G76" s="286" t="s">
        <v>236</v>
      </c>
      <c r="H76" s="285" t="s">
        <v>235</v>
      </c>
      <c r="I76" s="142"/>
    </row>
    <row r="77" spans="1:9" ht="17" customHeight="1">
      <c r="A77" s="45">
        <v>30</v>
      </c>
      <c r="B77" s="265" t="s">
        <v>294</v>
      </c>
      <c r="C77" s="244" t="str">
        <f>"# " &amp; VALUE(RIGHT(B77,4)+1)</f>
        <v># 2334</v>
      </c>
      <c r="D77" s="244" t="str">
        <f t="shared" ref="D77:F77" si="8">"# " &amp; VALUE(RIGHT(C77,4)+1)</f>
        <v># 2335</v>
      </c>
      <c r="E77" s="244" t="str">
        <f t="shared" si="8"/>
        <v># 2336</v>
      </c>
      <c r="F77" s="244" t="str">
        <f t="shared" si="8"/>
        <v># 2337</v>
      </c>
      <c r="G77" s="287"/>
      <c r="H77" s="244" t="s">
        <v>295</v>
      </c>
      <c r="I77" s="36">
        <v>30</v>
      </c>
    </row>
    <row r="78" spans="1:9" ht="17" customHeight="1">
      <c r="A78" s="37"/>
      <c r="B78" s="288" t="s">
        <v>102</v>
      </c>
      <c r="C78" s="280"/>
      <c r="D78" s="248" t="s">
        <v>24</v>
      </c>
      <c r="E78" s="241"/>
      <c r="F78" s="289"/>
      <c r="G78" s="274" t="s">
        <v>296</v>
      </c>
      <c r="H78" s="290" t="s">
        <v>171</v>
      </c>
      <c r="I78" s="156"/>
    </row>
    <row r="79" spans="1:9" ht="17" customHeight="1" thickBot="1">
      <c r="A79" s="45"/>
      <c r="B79" s="246"/>
      <c r="C79" s="240"/>
      <c r="D79" s="241"/>
      <c r="E79" s="241"/>
      <c r="F79" s="252"/>
      <c r="G79" s="291" t="s">
        <v>240</v>
      </c>
      <c r="H79" s="292"/>
      <c r="I79" s="41"/>
    </row>
    <row r="80" spans="1:9" s="20" customFormat="1" ht="17" customHeight="1" thickBot="1">
      <c r="A80" s="191">
        <v>2100</v>
      </c>
      <c r="B80" s="241"/>
      <c r="C80" s="230"/>
      <c r="D80" s="370" t="s">
        <v>311</v>
      </c>
      <c r="E80" s="241"/>
      <c r="F80" s="252"/>
      <c r="G80" s="306"/>
      <c r="H80" s="358"/>
      <c r="I80" s="157">
        <v>2100</v>
      </c>
    </row>
    <row r="81" spans="1:9" s="20" customFormat="1" ht="17" customHeight="1">
      <c r="A81" s="138"/>
      <c r="B81" s="241" t="s">
        <v>297</v>
      </c>
      <c r="C81" s="241" t="str">
        <f>"# " &amp; VALUE(RIGHT(B81,2)+1)</f>
        <v># 17</v>
      </c>
      <c r="D81" s="241" t="str">
        <f>"# " &amp; VALUE(RIGHT(C81,2)+1)</f>
        <v># 18</v>
      </c>
      <c r="E81" s="241" t="str">
        <f>"# " &amp; VALUE(RIGHT(D81,2)+1)</f>
        <v># 19</v>
      </c>
      <c r="F81" s="241" t="str">
        <f>"# " &amp; VALUE(RIGHT(E81,2)+1)</f>
        <v># 20</v>
      </c>
      <c r="G81" s="286" t="s">
        <v>242</v>
      </c>
      <c r="H81" s="358" t="s">
        <v>298</v>
      </c>
      <c r="I81" s="142"/>
    </row>
    <row r="82" spans="1:9" s="20" customFormat="1" ht="17" customHeight="1">
      <c r="A82" s="143"/>
      <c r="B82" s="241"/>
      <c r="C82" s="241"/>
      <c r="D82" s="241"/>
      <c r="E82" s="241"/>
      <c r="F82" s="252"/>
      <c r="G82" s="353" t="s">
        <v>299</v>
      </c>
      <c r="H82" s="304" t="s">
        <v>300</v>
      </c>
      <c r="I82" s="137"/>
    </row>
    <row r="83" spans="1:9" ht="17" customHeight="1">
      <c r="A83" s="146">
        <v>30</v>
      </c>
      <c r="B83" s="240"/>
      <c r="C83" s="241"/>
      <c r="D83" s="241"/>
      <c r="E83" s="244"/>
      <c r="F83" s="266"/>
      <c r="G83" s="354" t="s">
        <v>244</v>
      </c>
      <c r="H83" s="319"/>
      <c r="I83" s="36">
        <v>30</v>
      </c>
    </row>
    <row r="84" spans="1:9" ht="17" customHeight="1">
      <c r="A84" s="84"/>
      <c r="B84" s="280" t="s">
        <v>88</v>
      </c>
      <c r="C84" s="248"/>
      <c r="D84" s="248"/>
      <c r="E84" s="247"/>
      <c r="F84" s="247"/>
      <c r="G84" s="286" t="s">
        <v>245</v>
      </c>
      <c r="H84" s="294"/>
      <c r="I84" s="41"/>
    </row>
    <row r="85" spans="1:9" ht="17" customHeight="1">
      <c r="A85" s="84"/>
      <c r="B85" s="240"/>
      <c r="C85" s="242"/>
      <c r="D85" s="242"/>
      <c r="E85" s="241"/>
      <c r="F85" s="241"/>
      <c r="G85" s="297" t="s">
        <v>301</v>
      </c>
      <c r="H85" s="294"/>
      <c r="I85" s="41"/>
    </row>
    <row r="86" spans="1:9" s="20" customFormat="1" ht="17" customHeight="1" thickBot="1">
      <c r="A86" s="134">
        <v>2200</v>
      </c>
      <c r="B86" s="298"/>
      <c r="C86" s="298"/>
      <c r="D86" s="299" t="s">
        <v>89</v>
      </c>
      <c r="E86" s="298"/>
      <c r="F86" s="298"/>
      <c r="G86" s="300" t="s">
        <v>247</v>
      </c>
      <c r="H86" s="301"/>
      <c r="I86" s="157">
        <v>2200</v>
      </c>
    </row>
    <row r="87" spans="1:9" s="20" customFormat="1" ht="17" customHeight="1">
      <c r="A87" s="143"/>
      <c r="B87" s="241" t="s">
        <v>302</v>
      </c>
      <c r="C87" s="241" t="str">
        <f>"# " &amp; VALUE(RIGHT(B87,2)+1)</f>
        <v># 32</v>
      </c>
      <c r="D87" s="241" t="str">
        <f>"# " &amp; VALUE(RIGHT(C87,2)+1)</f>
        <v># 33</v>
      </c>
      <c r="E87" s="241" t="str">
        <f>"# " &amp; VALUE(RIGHT(D87,2)+1)</f>
        <v># 34</v>
      </c>
      <c r="F87" s="241" t="str">
        <f>"# " &amp; VALUE(RIGHT(E87,2)+1)</f>
        <v># 35</v>
      </c>
      <c r="G87" s="302" t="s">
        <v>109</v>
      </c>
      <c r="H87" s="371" t="s">
        <v>312</v>
      </c>
      <c r="I87" s="142"/>
    </row>
    <row r="88" spans="1:9" s="20" customFormat="1" ht="17" customHeight="1">
      <c r="A88" s="143"/>
      <c r="B88" s="241"/>
      <c r="C88" s="241"/>
      <c r="D88" s="241"/>
      <c r="E88" s="241"/>
      <c r="F88" s="241"/>
      <c r="G88" s="303" t="s">
        <v>303</v>
      </c>
      <c r="H88" s="374" t="s">
        <v>323</v>
      </c>
      <c r="I88" s="137"/>
    </row>
    <row r="89" spans="1:9" ht="17" customHeight="1">
      <c r="A89" s="146">
        <v>30</v>
      </c>
      <c r="B89" s="304"/>
      <c r="C89" s="304"/>
      <c r="D89" s="305"/>
      <c r="E89" s="304"/>
      <c r="F89" s="366">
        <v>2235</v>
      </c>
      <c r="G89" s="306" t="s">
        <v>110</v>
      </c>
      <c r="H89" s="369" t="s">
        <v>314</v>
      </c>
      <c r="I89" s="36">
        <v>30</v>
      </c>
    </row>
    <row r="90" spans="1:9" ht="17" customHeight="1">
      <c r="A90" s="154"/>
      <c r="B90" s="280" t="s">
        <v>139</v>
      </c>
      <c r="C90" s="248"/>
      <c r="D90" s="242"/>
      <c r="E90" s="283" t="s">
        <v>139</v>
      </c>
      <c r="F90" s="249"/>
      <c r="G90" s="302" t="s">
        <v>82</v>
      </c>
      <c r="H90" s="307" t="s">
        <v>167</v>
      </c>
      <c r="I90" s="41"/>
    </row>
    <row r="91" spans="1:9" ht="17" customHeight="1">
      <c r="A91" s="84"/>
      <c r="B91" s="308"/>
      <c r="C91" s="251" t="s">
        <v>250</v>
      </c>
      <c r="D91" s="309"/>
      <c r="E91" s="381" t="s">
        <v>220</v>
      </c>
      <c r="F91" s="382"/>
      <c r="G91" s="310" t="s">
        <v>304</v>
      </c>
      <c r="H91" s="311"/>
      <c r="I91" s="41"/>
    </row>
    <row r="92" spans="1:9" ht="17" customHeight="1">
      <c r="A92" s="84"/>
      <c r="B92" s="250" t="s">
        <v>140</v>
      </c>
      <c r="C92" s="241" t="str">
        <f>"# " &amp; VALUE(RIGHT(B92,2)+1)</f>
        <v># 8</v>
      </c>
      <c r="D92" s="241" t="str">
        <f>"# " &amp; VALUE(RIGHT(C92,2)+1)</f>
        <v># 9</v>
      </c>
      <c r="E92" s="311" t="s">
        <v>126</v>
      </c>
      <c r="F92" s="252" t="str">
        <f>"# " &amp; VALUE(RIGHT(E92,2)+1)</f>
        <v># 4</v>
      </c>
      <c r="G92" s="312" t="s">
        <v>81</v>
      </c>
      <c r="H92" s="311"/>
      <c r="I92" s="41"/>
    </row>
    <row r="93" spans="1:9" ht="17" customHeight="1" thickBot="1">
      <c r="A93" s="134">
        <v>2300</v>
      </c>
      <c r="B93" s="254"/>
      <c r="C93" s="244"/>
      <c r="D93" s="313"/>
      <c r="E93" s="314"/>
      <c r="F93" s="315">
        <v>2305</v>
      </c>
      <c r="G93" s="316"/>
      <c r="H93" s="363" t="s">
        <v>324</v>
      </c>
      <c r="I93" s="157">
        <v>2300</v>
      </c>
    </row>
    <row r="94" spans="1:9" s="20" customFormat="1" ht="17" customHeight="1">
      <c r="A94" s="195"/>
      <c r="B94" s="246" t="s">
        <v>71</v>
      </c>
      <c r="C94" s="230"/>
      <c r="D94" s="241"/>
      <c r="E94" s="317"/>
      <c r="F94" s="256">
        <v>800632426</v>
      </c>
      <c r="G94" s="318" t="s">
        <v>72</v>
      </c>
      <c r="H94" s="311" t="s">
        <v>168</v>
      </c>
      <c r="I94" s="142"/>
    </row>
    <row r="95" spans="1:9" s="20" customFormat="1" ht="17" customHeight="1">
      <c r="A95" s="195"/>
      <c r="B95" s="250"/>
      <c r="C95" s="251" t="s">
        <v>205</v>
      </c>
      <c r="D95" s="319"/>
      <c r="E95" s="320" t="s">
        <v>176</v>
      </c>
      <c r="F95" s="251" t="s">
        <v>205</v>
      </c>
      <c r="G95" s="321" t="s">
        <v>305</v>
      </c>
      <c r="H95" s="322"/>
      <c r="I95" s="137"/>
    </row>
    <row r="96" spans="1:9" s="20" customFormat="1" ht="17" customHeight="1" thickBot="1">
      <c r="A96" s="196">
        <v>2315</v>
      </c>
      <c r="B96" s="250" t="s">
        <v>274</v>
      </c>
      <c r="C96" s="241" t="str">
        <f>"# " &amp; VALUE(RIGHT(B96,4)+1)</f>
        <v># 3609</v>
      </c>
      <c r="D96" s="241" t="str">
        <f>"# " &amp; VALUE(RIGHT(C96,4)+1)</f>
        <v># 3610</v>
      </c>
      <c r="E96" s="323"/>
      <c r="F96" s="324" t="s">
        <v>306</v>
      </c>
      <c r="G96" s="325" t="s">
        <v>255</v>
      </c>
      <c r="H96" s="326">
        <v>2315</v>
      </c>
      <c r="I96" s="197">
        <v>2315</v>
      </c>
    </row>
    <row r="97" spans="1:9" ht="17" customHeight="1" thickBot="1">
      <c r="A97" s="30">
        <v>30</v>
      </c>
      <c r="B97" s="327"/>
      <c r="C97" s="328"/>
      <c r="D97" s="328"/>
      <c r="E97" s="331" t="s">
        <v>177</v>
      </c>
      <c r="F97" s="328"/>
      <c r="G97" s="383" t="s">
        <v>39</v>
      </c>
      <c r="H97" s="384"/>
      <c r="I97" s="36">
        <v>30</v>
      </c>
    </row>
    <row r="98" spans="1:9" ht="17" customHeight="1">
      <c r="A98" s="37"/>
      <c r="B98" s="250"/>
      <c r="C98" s="232"/>
      <c r="D98" s="232" t="s">
        <v>39</v>
      </c>
      <c r="E98" s="23" t="s">
        <v>17</v>
      </c>
      <c r="F98" s="239"/>
      <c r="G98" s="198" t="s">
        <v>41</v>
      </c>
      <c r="H98" s="199" t="s">
        <v>20</v>
      </c>
      <c r="I98" s="156"/>
    </row>
    <row r="99" spans="1:9" ht="17" customHeight="1">
      <c r="A99" s="45"/>
      <c r="B99" s="250"/>
      <c r="C99" s="242"/>
      <c r="D99" s="242"/>
      <c r="E99" s="119" t="str">
        <f>E72</f>
        <v>2024開運救兵  # 7</v>
      </c>
      <c r="F99" s="243"/>
      <c r="G99" s="119" t="str">
        <f>G72</f>
        <v>新聞透視 # 29</v>
      </c>
      <c r="H99" s="200" t="s">
        <v>256</v>
      </c>
      <c r="I99" s="41"/>
    </row>
    <row r="100" spans="1:9" ht="17" customHeight="1" thickBot="1">
      <c r="A100" s="45"/>
      <c r="B100" s="250"/>
      <c r="C100" s="242"/>
      <c r="D100" s="242"/>
      <c r="E100" s="109"/>
      <c r="F100" s="230">
        <v>2350</v>
      </c>
      <c r="G100" s="95"/>
      <c r="H100" s="93"/>
      <c r="I100" s="41"/>
    </row>
    <row r="101" spans="1:9" s="20" customFormat="1" ht="17" customHeight="1" thickBot="1">
      <c r="A101" s="11" t="s">
        <v>9</v>
      </c>
      <c r="B101" s="329"/>
      <c r="C101" s="330"/>
      <c r="D101" s="330" t="s">
        <v>40</v>
      </c>
      <c r="E101" s="32"/>
      <c r="F101" s="332"/>
      <c r="G101" s="96"/>
      <c r="H101" s="83"/>
      <c r="I101" s="44" t="s">
        <v>9</v>
      </c>
    </row>
    <row r="102" spans="1:9" ht="17" customHeight="1">
      <c r="A102" s="21"/>
      <c r="B102" s="182" t="s">
        <v>17</v>
      </c>
      <c r="C102" s="183" t="s">
        <v>17</v>
      </c>
      <c r="D102" s="183" t="s">
        <v>17</v>
      </c>
      <c r="E102" s="105" t="s">
        <v>17</v>
      </c>
      <c r="F102" s="49" t="s">
        <v>17</v>
      </c>
      <c r="G102" s="184" t="s">
        <v>41</v>
      </c>
      <c r="H102" s="199" t="s">
        <v>20</v>
      </c>
      <c r="I102" s="29"/>
    </row>
    <row r="103" spans="1:9" ht="17" customHeight="1">
      <c r="A103" s="45"/>
      <c r="B103" s="42" t="str">
        <f>$B$27</f>
        <v>新聞掏寶  # 206</v>
      </c>
      <c r="C103" s="109" t="str">
        <f>C62</f>
        <v>懿想得到 # 1</v>
      </c>
      <c r="D103" s="105" t="str">
        <f>D62</f>
        <v>這㇐站阿拉伯 Arabian Days &amp; Nights (20 EPI)</v>
      </c>
      <c r="E103" s="385" t="str">
        <f>E62</f>
        <v>關注關注組 Eyes On Concern Groups (27 EPI)</v>
      </c>
      <c r="F103" s="386"/>
      <c r="G103" s="119" t="str">
        <f>G42</f>
        <v>周六聊Teen谷 # 28</v>
      </c>
      <c r="H103" s="201" t="str">
        <f>H72</f>
        <v>星期日檔案 # 29</v>
      </c>
      <c r="I103" s="41"/>
    </row>
    <row r="104" spans="1:9" ht="17" customHeight="1">
      <c r="A104" s="30">
        <v>30</v>
      </c>
      <c r="B104" s="202"/>
      <c r="C104" s="110"/>
      <c r="D104" s="109" t="str">
        <f>D63</f>
        <v># 4</v>
      </c>
      <c r="E104" s="109" t="str">
        <f>E63</f>
        <v># 7</v>
      </c>
      <c r="F104" s="60" t="str">
        <f>F63</f>
        <v># 8</v>
      </c>
      <c r="G104" s="110"/>
      <c r="H104" s="201"/>
      <c r="I104" s="36">
        <v>30</v>
      </c>
    </row>
    <row r="105" spans="1:9" ht="17" customHeight="1">
      <c r="A105" s="45"/>
      <c r="B105" s="38" t="s">
        <v>17</v>
      </c>
      <c r="C105" s="39"/>
      <c r="D105" s="70"/>
      <c r="E105" s="70"/>
      <c r="F105" s="70"/>
      <c r="G105" s="203" t="s">
        <v>41</v>
      </c>
      <c r="H105" s="340"/>
      <c r="I105" s="99"/>
    </row>
    <row r="106" spans="1:9" s="20" customFormat="1" ht="17" customHeight="1" thickBot="1">
      <c r="A106" s="11" t="s">
        <v>10</v>
      </c>
      <c r="B106" s="129"/>
      <c r="C106" s="129"/>
      <c r="D106" s="193" t="s">
        <v>89</v>
      </c>
      <c r="E106" s="129"/>
      <c r="F106" s="129"/>
      <c r="G106" s="385" t="s">
        <v>189</v>
      </c>
      <c r="H106" s="391"/>
      <c r="I106" s="113" t="s">
        <v>10</v>
      </c>
    </row>
    <row r="107" spans="1:9" ht="17" customHeight="1">
      <c r="A107" s="114"/>
      <c r="B107" s="60" t="s">
        <v>302</v>
      </c>
      <c r="C107" s="60" t="str">
        <f>"# " &amp; VALUE(RIGHT(B107,2)+1)</f>
        <v># 32</v>
      </c>
      <c r="D107" s="60" t="str">
        <f>"# " &amp; VALUE(RIGHT(C107,2)+1)</f>
        <v># 33</v>
      </c>
      <c r="E107" s="60" t="str">
        <f>"# " &amp; VALUE(RIGHT(D107,2)+1)</f>
        <v># 34</v>
      </c>
      <c r="F107" s="60" t="str">
        <f>"# " &amp; VALUE(RIGHT(E107,2)+1)</f>
        <v># 35</v>
      </c>
      <c r="G107" s="61" t="str">
        <f>G16</f>
        <v># 4</v>
      </c>
      <c r="H107" s="334" t="str">
        <f>H16</f>
        <v># 5</v>
      </c>
      <c r="I107" s="100"/>
    </row>
    <row r="108" spans="1:9" ht="17" customHeight="1">
      <c r="A108" s="204">
        <v>30</v>
      </c>
      <c r="B108" s="31"/>
      <c r="C108" s="65"/>
      <c r="D108" s="65"/>
      <c r="E108" s="65"/>
      <c r="F108" s="65"/>
      <c r="G108" s="33"/>
      <c r="H108" s="83"/>
      <c r="I108" s="101">
        <v>30</v>
      </c>
    </row>
    <row r="109" spans="1:9" ht="17" customHeight="1">
      <c r="A109" s="123"/>
      <c r="B109" s="38" t="s">
        <v>17</v>
      </c>
      <c r="C109" s="6"/>
      <c r="D109" s="60"/>
      <c r="E109" s="60"/>
      <c r="F109" s="40"/>
      <c r="G109" s="184" t="s">
        <v>41</v>
      </c>
      <c r="H109" s="199" t="s">
        <v>20</v>
      </c>
      <c r="I109" s="205"/>
    </row>
    <row r="110" spans="1:9" s="20" customFormat="1" ht="17" customHeight="1" thickBot="1">
      <c r="A110" s="11" t="s">
        <v>11</v>
      </c>
      <c r="B110" s="42"/>
      <c r="C110" s="5"/>
      <c r="D110" s="60" t="str">
        <f>$D$80</f>
        <v>反黑英雄 No Room For Crime (25 EPI)</v>
      </c>
      <c r="E110" s="60"/>
      <c r="F110" s="60"/>
      <c r="G110" s="186" t="str">
        <f>G78</f>
        <v>濠玩夏水禮2024 #4</v>
      </c>
      <c r="H110" s="207"/>
      <c r="I110" s="44" t="s">
        <v>11</v>
      </c>
    </row>
    <row r="111" spans="1:9" ht="17" customHeight="1">
      <c r="A111" s="114"/>
      <c r="B111" s="42" t="str">
        <f>$B$81</f>
        <v># 16</v>
      </c>
      <c r="C111" s="60" t="str">
        <f>"# " &amp; VALUE(RIGHT(B111,2)+1)</f>
        <v># 17</v>
      </c>
      <c r="D111" s="60" t="str">
        <f>"# " &amp; VALUE(RIGHT(C111,2)+1)</f>
        <v># 18</v>
      </c>
      <c r="E111" s="60" t="str">
        <f>"# " &amp; VALUE(RIGHT(D111,2)+1)</f>
        <v># 19</v>
      </c>
      <c r="F111" s="60" t="str">
        <f>F81</f>
        <v># 20</v>
      </c>
      <c r="G111" s="186"/>
      <c r="H111" s="357" t="s">
        <v>298</v>
      </c>
      <c r="I111" s="100"/>
    </row>
    <row r="112" spans="1:9" ht="17" customHeight="1">
      <c r="A112" s="118">
        <v>30</v>
      </c>
      <c r="B112" s="64"/>
      <c r="C112" s="65"/>
      <c r="D112" s="65"/>
      <c r="E112" s="65"/>
      <c r="F112" s="65"/>
      <c r="G112" s="341"/>
      <c r="H112" s="357"/>
      <c r="I112" s="101">
        <v>30</v>
      </c>
    </row>
    <row r="113" spans="1:9" ht="17" customHeight="1">
      <c r="A113" s="123"/>
      <c r="B113" s="170" t="s">
        <v>17</v>
      </c>
      <c r="C113" s="189"/>
      <c r="D113" s="39" t="str">
        <f>$E$76</f>
        <v xml:space="preserve">愛．回家之開心速遞  Lo And Behold </v>
      </c>
      <c r="E113" s="39"/>
      <c r="F113" s="39"/>
      <c r="G113" s="184" t="s">
        <v>41</v>
      </c>
      <c r="I113" s="205"/>
    </row>
    <row r="114" spans="1:9" s="20" customFormat="1" ht="17" customHeight="1" thickBot="1">
      <c r="A114" s="11" t="s">
        <v>12</v>
      </c>
      <c r="B114" s="31" t="str">
        <f>$B$77</f>
        <v># 2333</v>
      </c>
      <c r="C114" s="65" t="str">
        <f>"# " &amp; VALUE(RIGHT(B114,4)+1)</f>
        <v># 2334</v>
      </c>
      <c r="D114" s="65" t="str">
        <f t="shared" ref="D114:F114" si="9">"# " &amp; VALUE(RIGHT(C114,4)+1)</f>
        <v># 2335</v>
      </c>
      <c r="E114" s="65" t="str">
        <f t="shared" si="9"/>
        <v># 2336</v>
      </c>
      <c r="F114" s="65" t="str">
        <f t="shared" si="9"/>
        <v># 2337</v>
      </c>
      <c r="G114" s="342" t="str">
        <f>G82</f>
        <v>怪宿宿 #4</v>
      </c>
      <c r="H114" s="65"/>
      <c r="I114" s="44" t="s">
        <v>12</v>
      </c>
    </row>
    <row r="115" spans="1:9" ht="17" customHeight="1">
      <c r="A115" s="114"/>
      <c r="B115" s="170" t="s">
        <v>17</v>
      </c>
      <c r="C115" s="70"/>
      <c r="D115" s="210" t="s">
        <v>232</v>
      </c>
      <c r="E115" s="39"/>
      <c r="F115" s="39"/>
      <c r="G115" s="39"/>
      <c r="H115" s="39" t="str">
        <f>$E$76</f>
        <v xml:space="preserve">愛．回家之開心速遞  Lo And Behold </v>
      </c>
      <c r="I115" s="100"/>
    </row>
    <row r="116" spans="1:9" ht="17" customHeight="1">
      <c r="A116" s="204">
        <v>30</v>
      </c>
      <c r="B116" s="65" t="str">
        <f>B75</f>
        <v># 196</v>
      </c>
      <c r="C116" s="65" t="str">
        <f t="shared" ref="C116:G116" si="10">C75</f>
        <v># 197</v>
      </c>
      <c r="D116" s="65" t="str">
        <f t="shared" si="10"/>
        <v># 198</v>
      </c>
      <c r="E116" s="65" t="str">
        <f t="shared" si="10"/>
        <v># 199</v>
      </c>
      <c r="F116" s="65" t="str">
        <f t="shared" si="10"/>
        <v># 200</v>
      </c>
      <c r="G116" s="65" t="str">
        <f t="shared" si="10"/>
        <v># 201</v>
      </c>
      <c r="H116" s="65" t="s">
        <v>295</v>
      </c>
      <c r="I116" s="101">
        <v>30</v>
      </c>
    </row>
    <row r="117" spans="1:9" ht="17" customHeight="1">
      <c r="A117" s="118"/>
      <c r="B117" s="211" t="s">
        <v>17</v>
      </c>
      <c r="C117" s="70" t="s">
        <v>17</v>
      </c>
      <c r="D117" s="86" t="s">
        <v>17</v>
      </c>
      <c r="E117" s="86" t="s">
        <v>17</v>
      </c>
      <c r="F117" s="86" t="s">
        <v>17</v>
      </c>
      <c r="G117" s="184" t="s">
        <v>41</v>
      </c>
      <c r="H117" s="210" t="s">
        <v>257</v>
      </c>
      <c r="I117" s="102"/>
    </row>
    <row r="118" spans="1:9" s="20" customFormat="1" ht="17" customHeight="1" thickBot="1">
      <c r="A118" s="11" t="s">
        <v>15</v>
      </c>
      <c r="B118" s="96" t="str">
        <f>B72</f>
        <v>解風大阪 # 15</v>
      </c>
      <c r="C118" s="60" t="str">
        <f>$C$72</f>
        <v>2024開運救兵 # 6</v>
      </c>
      <c r="D118" s="61" t="str">
        <f>$D$72</f>
        <v>玲玲友情報 # 3</v>
      </c>
      <c r="E118" s="61" t="str">
        <f>$E$72</f>
        <v>2024開運救兵  # 7</v>
      </c>
      <c r="F118" s="33" t="str">
        <f>F72</f>
        <v>最強生命線 # 355</v>
      </c>
      <c r="G118" s="32" t="str">
        <f>G85</f>
        <v>窺心事 #10</v>
      </c>
      <c r="H118" s="65" t="s">
        <v>307</v>
      </c>
      <c r="I118" s="44" t="s">
        <v>15</v>
      </c>
    </row>
    <row r="119" spans="1:9" ht="17" customHeight="1">
      <c r="A119" s="114"/>
      <c r="B119" s="38" t="s">
        <v>17</v>
      </c>
      <c r="C119" s="39"/>
      <c r="D119" s="39"/>
      <c r="E119" s="39"/>
      <c r="F119" s="115"/>
      <c r="G119" s="184" t="s">
        <v>41</v>
      </c>
      <c r="H119" s="199" t="s">
        <v>20</v>
      </c>
      <c r="I119" s="100"/>
    </row>
    <row r="120" spans="1:9" ht="17" customHeight="1">
      <c r="A120" s="204">
        <v>30</v>
      </c>
      <c r="B120" s="213"/>
      <c r="C120" s="60"/>
      <c r="D120" s="214" t="s">
        <v>58</v>
      </c>
      <c r="E120" s="214"/>
      <c r="F120" s="155"/>
      <c r="G120" s="194" t="str">
        <f>G88</f>
        <v>唔滾唔知有料到 # 15</v>
      </c>
      <c r="H120" s="60" t="str">
        <f>H88</f>
        <v>奧運智．識．玩 # 3 (3 EPI)</v>
      </c>
      <c r="I120" s="101">
        <v>30</v>
      </c>
    </row>
    <row r="121" spans="1:9" ht="17" customHeight="1">
      <c r="A121" s="118"/>
      <c r="B121" s="42" t="str">
        <f>B66</f>
        <v># 35</v>
      </c>
      <c r="C121" s="60" t="str">
        <f>C66</f>
        <v># 36</v>
      </c>
      <c r="D121" s="60" t="str">
        <f>D66</f>
        <v># 37</v>
      </c>
      <c r="E121" s="60" t="str">
        <f>E66</f>
        <v># 38</v>
      </c>
      <c r="F121" s="95" t="str">
        <f>F66</f>
        <v># 39</v>
      </c>
      <c r="G121" s="184" t="s">
        <v>41</v>
      </c>
      <c r="H121" s="199" t="s">
        <v>20</v>
      </c>
      <c r="I121" s="205"/>
    </row>
    <row r="122" spans="1:9" s="20" customFormat="1" ht="17" customHeight="1" thickBot="1">
      <c r="A122" s="11" t="s">
        <v>13</v>
      </c>
      <c r="B122" s="64"/>
      <c r="C122" s="65"/>
      <c r="D122" s="65"/>
      <c r="E122" s="65"/>
      <c r="F122" s="34"/>
      <c r="G122" s="161" t="str">
        <f>G91</f>
        <v>古靈精怪 台灣篇 #7</v>
      </c>
      <c r="H122" s="61" t="str">
        <f>H93</f>
        <v>J Music #49</v>
      </c>
      <c r="I122" s="44" t="s">
        <v>13</v>
      </c>
    </row>
    <row r="123" spans="1:9" ht="17" customHeight="1">
      <c r="A123" s="45"/>
      <c r="B123" s="124" t="s">
        <v>17</v>
      </c>
      <c r="C123" s="80"/>
      <c r="D123" s="6"/>
      <c r="E123" s="6"/>
      <c r="F123" s="6"/>
      <c r="G123" s="184" t="s">
        <v>41</v>
      </c>
      <c r="H123" s="199" t="s">
        <v>20</v>
      </c>
      <c r="I123" s="41"/>
    </row>
    <row r="124" spans="1:9" ht="17" customHeight="1">
      <c r="A124" s="204" t="s">
        <v>2</v>
      </c>
      <c r="B124" s="215"/>
      <c r="C124" s="5"/>
      <c r="D124" s="60" t="str">
        <f>D39</f>
        <v>流行都市  Big City Shop 2024</v>
      </c>
      <c r="E124" s="6"/>
      <c r="F124" s="60"/>
      <c r="G124" s="119" t="str">
        <f>G72</f>
        <v>新聞透視 # 29</v>
      </c>
      <c r="H124" s="61" t="str">
        <f>H40</f>
        <v>Sunday好戲王 # 25</v>
      </c>
      <c r="I124" s="101" t="s">
        <v>2</v>
      </c>
    </row>
    <row r="125" spans="1:9" ht="17" customHeight="1">
      <c r="A125" s="118"/>
      <c r="B125" s="60" t="str">
        <f>B40</f>
        <v># 140</v>
      </c>
      <c r="C125" s="60" t="str">
        <f>C40</f>
        <v># 141</v>
      </c>
      <c r="D125" s="60" t="str">
        <f>D40</f>
        <v># 142</v>
      </c>
      <c r="E125" s="60" t="str">
        <f>E40</f>
        <v># 143</v>
      </c>
      <c r="F125" s="60" t="str">
        <f>F40</f>
        <v># 144</v>
      </c>
      <c r="G125" s="184" t="s">
        <v>41</v>
      </c>
      <c r="H125" s="60"/>
      <c r="I125" s="102"/>
    </row>
    <row r="126" spans="1:9" ht="17" customHeight="1" thickBot="1">
      <c r="A126" s="216" t="s">
        <v>14</v>
      </c>
      <c r="B126" s="217"/>
      <c r="C126" s="218"/>
      <c r="D126" s="218"/>
      <c r="E126" s="218"/>
      <c r="F126" s="219"/>
      <c r="G126" s="220" t="str">
        <f>G42</f>
        <v>周六聊Teen谷 # 28</v>
      </c>
      <c r="H126" s="221"/>
      <c r="I126" s="44" t="s">
        <v>14</v>
      </c>
    </row>
    <row r="127" spans="1:9" ht="17" customHeight="1" thickTop="1">
      <c r="A127" s="222"/>
      <c r="B127" s="5"/>
      <c r="C127" s="6"/>
      <c r="D127" s="6"/>
      <c r="E127" s="6"/>
      <c r="F127" s="6"/>
      <c r="G127" s="6"/>
      <c r="H127" s="375">
        <f ca="1">TODAY()</f>
        <v>45471</v>
      </c>
      <c r="I127" s="376"/>
    </row>
    <row r="128" spans="1:9" ht="17" customHeight="1"/>
    <row r="129" ht="17" customHeight="1"/>
    <row r="130" ht="17" customHeight="1"/>
  </sheetData>
  <mergeCells count="19">
    <mergeCell ref="H127:I127"/>
    <mergeCell ref="B69:F69"/>
    <mergeCell ref="G69:H69"/>
    <mergeCell ref="E91:F91"/>
    <mergeCell ref="G97:H97"/>
    <mergeCell ref="E103:F103"/>
    <mergeCell ref="G106:H106"/>
    <mergeCell ref="G64:H64"/>
    <mergeCell ref="C1:G1"/>
    <mergeCell ref="H2:I2"/>
    <mergeCell ref="D6:E6"/>
    <mergeCell ref="B11:F11"/>
    <mergeCell ref="G11:H11"/>
    <mergeCell ref="G15:H15"/>
    <mergeCell ref="G26:H26"/>
    <mergeCell ref="G27:H27"/>
    <mergeCell ref="C50:E50"/>
    <mergeCell ref="C57:D57"/>
    <mergeCell ref="E62:F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wk1</vt:lpstr>
      <vt:lpstr>wk2</vt:lpstr>
      <vt:lpstr>wk3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2024-01-26T08:09:28Z</cp:lastPrinted>
  <dcterms:created xsi:type="dcterms:W3CDTF">2009-06-03T02:40:18Z</dcterms:created>
  <dcterms:modified xsi:type="dcterms:W3CDTF">2024-06-28T02:13:43Z</dcterms:modified>
</cp:coreProperties>
</file>